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云溪街道!$A$2:$M$49</definedName>
    <definedName name="_xlnm._FilterDatabase" localSheetId="1" hidden="1">路口镇!$A$2:$M$30</definedName>
    <definedName name="_xlnm._FilterDatabase" localSheetId="2" hidden="1">陆城镇!$A$2:$J$42</definedName>
    <definedName name="_xlnm._FilterDatabase" localSheetId="3" hidden="1">长岭街道!$A$2:$M$43</definedName>
    <definedName name="_xlnm._FilterDatabase" localSheetId="4" hidden="1">松杨湖街道!$A$2:$M$6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<sst xmlns="http://schemas.openxmlformats.org/spreadsheetml/2006/main" count="1123" uniqueCount="252">
  <si>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</si>
  <si>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</si>
  <si>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</si>
  <si>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</si>
  <si>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</si>
  <si>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</si>
  <si>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</si>
  <si>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</si>
  <si>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</si>
  <si>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</si>
  <si>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</si>
  <si>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</si>
  <si>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</si>
  <si>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</si>
  <si>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</si>
  <si>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</si>
  <si>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</si>
  <si>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</si>
  <si>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</si>
  <si>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</si>
  <si>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</si>
  <si>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</si>
  <si>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</si>
  <si>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</si>
  <si>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</si>
  <si>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</si>
  <si>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徐家组</t>
  </si>
  <si>
    <t>丁翠萍</t>
  </si>
  <si>
    <t>洗马塘社区大屋组</t>
  </si>
  <si>
    <t>李成子</t>
  </si>
  <si>
    <t>程七珍</t>
  </si>
  <si>
    <t>李向云</t>
  </si>
  <si>
    <t>丁桂英</t>
  </si>
  <si>
    <t>小计：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</si>
  <si>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</si>
  <si>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</si>
  <si>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</si>
  <si>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</si>
  <si>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</si>
  <si>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</si>
  <si>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</si>
  <si>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</si>
  <si>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</si>
  <si>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</si>
  <si>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</si>
  <si>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</si>
  <si>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</si>
  <si>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</si>
  <si>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</si>
  <si>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</si>
  <si>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</si>
  <si>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</si>
  <si>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</si>
  <si>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</si>
  <si>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</si>
  <si>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</si>
  <si>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</si>
  <si>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</si>
  <si>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</si>
  <si>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</si>
  <si>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</si>
  <si>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</si>
  <si>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</si>
  <si>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</si>
  <si>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</si>
  <si>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</si>
  <si>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</si>
  <si>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</si>
  <si>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</si>
  <si>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</si>
  <si>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</si>
  <si>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</si>
  <si>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</si>
  <si>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</si>
  <si>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</si>
  <si>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</si>
  <si>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</si>
  <si>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</si>
  <si>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</si>
  <si>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</si>
  <si>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</si>
  <si>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</si>
  <si>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</si>
  <si>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</si>
  <si>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</si>
  <si>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</si>
  <si>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</si>
  <si>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</si>
  <si>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吴垠</t>
  </si>
  <si>
    <t>女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</si>
  <si>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</si>
  <si>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</si>
  <si>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</si>
  <si>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</si>
  <si>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</si>
  <si>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</si>
  <si>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</si>
  <si>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路口铺社区幼园组</t>
  </si>
  <si>
    <t>刘莲</t>
  </si>
  <si>
    <t>吴振民</t>
  </si>
  <si>
    <t>吴麦桐</t>
  </si>
  <si>
    <t>吴禹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</si>
  <si>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</si>
  <si>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</si>
  <si>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</si>
  <si>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</si>
  <si>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</si>
  <si>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</si>
  <si>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</si>
  <si>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</si>
  <si>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</si>
  <si>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</si>
  <si>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</si>
  <si>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</si>
  <si>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</si>
  <si>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</si>
  <si>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</si>
  <si>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</si>
  <si>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</si>
  <si>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</si>
  <si>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</si>
  <si>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</si>
  <si>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</si>
  <si>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</si>
  <si>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</si>
  <si>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</si>
  <si>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</si>
  <si>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</si>
  <si>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</si>
  <si>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</si>
  <si>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</si>
  <si>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</si>
  <si>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</si>
  <si>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</si>
  <si>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</si>
  <si>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陆逊居委会陆逊街道</t>
  </si>
  <si>
    <t>黄小春</t>
  </si>
  <si>
    <t>（本人）</t>
  </si>
  <si>
    <t>冯顺福</t>
  </si>
  <si>
    <t>（丈夫）</t>
  </si>
  <si>
    <t>冯茂林</t>
  </si>
  <si>
    <t>（儿子）</t>
  </si>
  <si>
    <t>陆逊居委会黄家墩组</t>
  </si>
  <si>
    <t>杨永平</t>
  </si>
  <si>
    <t>白利贵</t>
  </si>
  <si>
    <t>（妻子）</t>
  </si>
  <si>
    <t>北正街</t>
  </si>
  <si>
    <t>陆朝玲</t>
  </si>
  <si>
    <t>（户主）</t>
  </si>
  <si>
    <t>何胜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</si>
  <si>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</si>
  <si>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</si>
  <si>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</si>
  <si>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</si>
  <si>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</si>
  <si>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</si>
  <si>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</si>
  <si>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</si>
  <si>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</si>
  <si>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</si>
  <si>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</si>
  <si>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</si>
  <si>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</si>
  <si>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</si>
  <si>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</si>
  <si>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</si>
  <si>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</si>
  <si>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</si>
  <si>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</si>
  <si>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</si>
  <si>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</si>
  <si>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</si>
  <si>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</si>
  <si>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</si>
  <si>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</si>
  <si>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</si>
  <si>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</si>
  <si>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</si>
  <si>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</si>
  <si>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</si>
  <si>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</si>
  <si>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</si>
  <si>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</si>
  <si>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</si>
  <si>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</si>
  <si>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</si>
  <si>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</si>
  <si>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</si>
  <si>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</si>
  <si>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</si>
  <si>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</si>
  <si>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</si>
  <si>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</si>
  <si>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</si>
  <si>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</si>
  <si>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</si>
  <si>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</si>
  <si>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</si>
  <si>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</si>
  <si>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</si>
  <si>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</si>
  <si>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</si>
  <si>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</si>
  <si>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文桥社区</t>
  </si>
  <si>
    <t>桥东组</t>
  </si>
  <si>
    <t>瞿小伟</t>
  </si>
  <si>
    <t>丁玉平</t>
  </si>
  <si>
    <t>桥西祖</t>
  </si>
  <si>
    <t>何波兰</t>
  </si>
  <si>
    <t>刘永初</t>
  </si>
  <si>
    <t>刘海军</t>
  </si>
  <si>
    <t>谢青</t>
  </si>
  <si>
    <t>刘浩然</t>
  </si>
  <si>
    <t>刘婕咪</t>
  </si>
  <si>
    <t>四化社区</t>
  </si>
  <si>
    <t>云溪胜利小区</t>
  </si>
  <si>
    <t>李晶</t>
  </si>
  <si>
    <t>甘利萍</t>
  </si>
  <si>
    <t>李泽友</t>
  </si>
  <si>
    <t>松杨湖街道城市低边详细台账</t>
  </si>
  <si>
    <t>松杨湖街道</t>
  </si>
  <si>
    <t>茅岭头社区</t>
  </si>
  <si>
    <t>谭家湖小区</t>
  </si>
  <si>
    <t>余致爱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</si>
  <si>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</si>
  <si>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</si>
  <si>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</si>
  <si>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</si>
  <si>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</si>
  <si>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</si>
  <si>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</si>
  <si>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邓欣</t>
  </si>
  <si>
    <t>胡银保</t>
  </si>
  <si>
    <t>邓爱国</t>
  </si>
  <si>
    <t>新建组</t>
  </si>
  <si>
    <t>陈露</t>
  </si>
  <si>
    <t>周大华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</si>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</sst>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0"/>
    </font>
    <font>
      <sz val="11"/>
      <color theme="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17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9"/>
  <sheetViews>
    <sheetView workbookViewId="0">
      <selection activeCell="M2" sqref="G$1:G$1048576 M$1:N$1048576"/>
    </sheetView>
  </sheetViews>
  <sheetFormatPr defaultColWidth="9" defaultRowHeight="13.5"/>
  <cols>
    <col min="1" max="2" width="9" style="90"/>
    <col min="3" max="3" width="16.125" style="90" customWidth="1"/>
    <col min="4" max="4" width="4.125" style="90" customWidth="1"/>
    <col min="5" max="5" width="9" style="91"/>
    <col min="6" max="8" width="9" style="90"/>
    <col min="9" max="11" width="9" style="90" hidden="1" customWidth="1"/>
    <col min="12" max="16384" width="9" style="90"/>
  </cols>
  <sheetData>
    <row r="1" ht="41" customHeight="1" spans="1:5">
      <c r="A1" s="92" t="s">
        <v>0</v>
      </c>
      <c r="E1" s="93"/>
    </row>
    <row r="2" ht="27" customHeight="1" spans="1:13">
      <c r="A2" s="2" t="s">
        <v>1</v>
      </c>
      <c r="B2" s="2" t="s">
        <v>2</v>
      </c>
      <c r="C2" s="94" t="s">
        <v>3</v>
      </c>
      <c r="D2" s="94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8" t="s">
        <v>19</v>
      </c>
      <c r="H3" s="8">
        <v>2</v>
      </c>
      <c r="I3" s="8" t="s">
        <v>20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13</v>
      </c>
      <c r="B4" s="8" t="s">
        <v>14</v>
      </c>
      <c r="C4" s="8" t="s">
        <v>15</v>
      </c>
      <c r="D4" s="45"/>
      <c r="E4" s="45"/>
      <c r="F4" s="8" t="s">
        <v>17</v>
      </c>
      <c r="G4" s="8" t="s">
        <v>23</v>
      </c>
      <c r="H4" s="8">
        <v>2</v>
      </c>
      <c r="I4" s="8" t="s">
        <v>24</v>
      </c>
      <c r="J4" s="8"/>
      <c r="K4" s="8"/>
      <c r="L4" s="8" t="s">
        <v>25</v>
      </c>
      <c r="M4" s="8" t="s">
        <v>22</v>
      </c>
    </row>
    <row r="5" ht="27" customHeight="1" spans="1:13">
      <c r="A5" s="8" t="s">
        <v>13</v>
      </c>
      <c r="B5" s="8" t="s">
        <v>14</v>
      </c>
      <c r="C5" s="8" t="s">
        <v>26</v>
      </c>
      <c r="D5" s="9" t="s">
        <v>16</v>
      </c>
      <c r="E5" s="8" t="s">
        <v>27</v>
      </c>
      <c r="F5" s="8" t="s">
        <v>27</v>
      </c>
      <c r="G5" s="8" t="s">
        <v>23</v>
      </c>
      <c r="H5" s="8">
        <v>1</v>
      </c>
      <c r="I5" s="8" t="s">
        <v>20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13</v>
      </c>
      <c r="B6" s="8" t="s">
        <v>14</v>
      </c>
      <c r="C6" s="78" t="s">
        <v>28</v>
      </c>
      <c r="D6" s="9" t="s">
        <v>16</v>
      </c>
      <c r="E6" s="78" t="s">
        <v>29</v>
      </c>
      <c r="F6" s="95" t="s">
        <v>29</v>
      </c>
      <c r="G6" s="8" t="s">
        <v>23</v>
      </c>
      <c r="H6" s="8">
        <v>4</v>
      </c>
      <c r="I6" s="8"/>
      <c r="J6" s="8"/>
      <c r="K6" s="8"/>
      <c r="L6" s="8" t="s">
        <v>25</v>
      </c>
      <c r="M6" s="8" t="s">
        <v>22</v>
      </c>
    </row>
    <row r="7" ht="27" customHeight="1" spans="1:13">
      <c r="A7" s="8" t="s">
        <v>13</v>
      </c>
      <c r="B7" s="8" t="s">
        <v>14</v>
      </c>
      <c r="C7" s="96"/>
      <c r="D7" s="82"/>
      <c r="E7" s="96"/>
      <c r="F7" s="95" t="s">
        <v>30</v>
      </c>
      <c r="G7" s="86"/>
      <c r="H7" s="8">
        <v>4</v>
      </c>
      <c r="I7" s="8"/>
      <c r="J7" s="8"/>
      <c r="K7" s="8"/>
      <c r="L7" s="8" t="s">
        <v>25</v>
      </c>
      <c r="M7" s="8" t="s">
        <v>22</v>
      </c>
    </row>
    <row r="8" ht="27" customHeight="1" spans="1:13">
      <c r="A8" s="8" t="s">
        <v>13</v>
      </c>
      <c r="B8" s="8" t="s">
        <v>14</v>
      </c>
      <c r="C8" s="96"/>
      <c r="D8" s="82"/>
      <c r="E8" s="96"/>
      <c r="F8" s="95" t="s">
        <v>31</v>
      </c>
      <c r="G8" s="86"/>
      <c r="H8" s="8">
        <v>4</v>
      </c>
      <c r="I8" s="8"/>
      <c r="J8" s="8"/>
      <c r="K8" s="8"/>
      <c r="L8" s="8" t="s">
        <v>21</v>
      </c>
      <c r="M8" s="8" t="s">
        <v>22</v>
      </c>
    </row>
    <row r="9" ht="27" customHeight="1" spans="1:13">
      <c r="A9" s="8" t="s">
        <v>13</v>
      </c>
      <c r="B9" s="8" t="s">
        <v>14</v>
      </c>
      <c r="C9" s="71"/>
      <c r="D9" s="82"/>
      <c r="E9" s="71"/>
      <c r="F9" s="95" t="s">
        <v>32</v>
      </c>
      <c r="G9" s="86"/>
      <c r="H9" s="8">
        <v>4</v>
      </c>
      <c r="I9" s="8"/>
      <c r="J9" s="8"/>
      <c r="K9" s="8"/>
      <c r="L9" s="8" t="s">
        <v>21</v>
      </c>
      <c r="M9" s="8" t="s">
        <v>22</v>
      </c>
    </row>
    <row r="10" ht="27" customHeight="1" spans="1:13">
      <c r="A10" s="8"/>
      <c r="B10" s="8"/>
      <c r="C10" s="8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ht="27" customHeight="1" spans="1:13">
      <c r="A11" s="8"/>
      <c r="B11" s="8"/>
      <c r="C11" s="8"/>
      <c r="D11" s="9"/>
      <c r="E11" s="9"/>
      <c r="F11" s="8"/>
      <c r="G11" s="8"/>
      <c r="H11" s="8"/>
      <c r="I11" s="8"/>
      <c r="J11" s="8"/>
      <c r="K11" s="8"/>
      <c r="L11" s="8"/>
      <c r="M11" s="8"/>
    </row>
    <row r="12" ht="27" customHeight="1" spans="1:13">
      <c r="A12" s="16" t="s">
        <v>33</v>
      </c>
      <c r="B12" s="16"/>
      <c r="C12" s="16"/>
      <c r="D12" s="97"/>
      <c r="E12" s="97">
        <f>COUNTIF(D3:D9,"Y")</f>
        <v>3</v>
      </c>
      <c r="F12" s="16"/>
      <c r="G12" s="16"/>
      <c r="H12" s="16">
        <f>COUNT(H3:H10)</f>
        <v>7</v>
      </c>
      <c r="I12" s="16"/>
      <c r="J12" s="16"/>
      <c r="K12" s="16"/>
      <c r="L12" s="16"/>
      <c r="M12" s="16">
        <f>COUNTIF(L3:L9,"是")</f>
        <v>3</v>
      </c>
    </row>
    <row r="13" ht="27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7" customHeight="1" spans="1:13">
      <c r="A14" s="16" t="s">
        <v>33</v>
      </c>
      <c r="B14" s="16"/>
      <c r="C14" s="16"/>
      <c r="D14" s="88"/>
      <c r="E14" s="88">
        <f>COUNTIF(D13:D13,"Y")</f>
        <v>0</v>
      </c>
      <c r="F14" s="16"/>
      <c r="G14" s="16"/>
      <c r="H14" s="16">
        <f>COUNT(H13:H13)</f>
        <v>0</v>
      </c>
      <c r="I14" s="16"/>
      <c r="J14" s="16"/>
      <c r="K14" s="16"/>
      <c r="L14" s="16"/>
      <c r="M14" s="16">
        <f>COUNTIF(L13:L13,"是")</f>
        <v>0</v>
      </c>
    </row>
    <row r="15" ht="27" customHeight="1" spans="1:13">
      <c r="A15" s="8" t="s">
        <v>13</v>
      </c>
      <c r="B15" s="8" t="s">
        <v>34</v>
      </c>
      <c r="C15" s="8" t="s">
        <v>35</v>
      </c>
      <c r="D15" s="9" t="s">
        <v>16</v>
      </c>
      <c r="E15" s="9" t="s">
        <v>36</v>
      </c>
      <c r="F15" s="8" t="s">
        <v>37</v>
      </c>
      <c r="G15" s="8" t="s">
        <v>38</v>
      </c>
      <c r="H15" s="8">
        <v>5</v>
      </c>
      <c r="I15" s="8" t="s">
        <v>20</v>
      </c>
      <c r="J15" s="8"/>
      <c r="K15" s="8"/>
      <c r="L15" s="8" t="s">
        <v>21</v>
      </c>
      <c r="M15" s="8" t="s">
        <v>22</v>
      </c>
    </row>
    <row r="16" ht="27" customHeight="1" spans="1:13">
      <c r="A16" s="8" t="s">
        <v>13</v>
      </c>
      <c r="B16" s="8" t="s">
        <v>34</v>
      </c>
      <c r="C16" s="8" t="s">
        <v>35</v>
      </c>
      <c r="D16" s="82"/>
      <c r="E16" s="82"/>
      <c r="F16" s="8" t="s">
        <v>39</v>
      </c>
      <c r="G16" s="8" t="s">
        <v>38</v>
      </c>
      <c r="H16" s="8">
        <v>5</v>
      </c>
      <c r="I16" s="8" t="s">
        <v>20</v>
      </c>
      <c r="J16" s="8"/>
      <c r="K16" s="8"/>
      <c r="L16" s="8" t="s">
        <v>21</v>
      </c>
      <c r="M16" s="8" t="s">
        <v>22</v>
      </c>
    </row>
    <row r="17" ht="27" customHeight="1" spans="1:13">
      <c r="A17" s="8" t="s">
        <v>13</v>
      </c>
      <c r="B17" s="8" t="s">
        <v>34</v>
      </c>
      <c r="C17" s="8" t="s">
        <v>35</v>
      </c>
      <c r="D17" s="82"/>
      <c r="E17" s="82"/>
      <c r="F17" s="8" t="s">
        <v>40</v>
      </c>
      <c r="G17" s="8" t="s">
        <v>38</v>
      </c>
      <c r="H17" s="8">
        <v>5</v>
      </c>
      <c r="I17" s="8" t="s">
        <v>41</v>
      </c>
      <c r="J17" s="8"/>
      <c r="K17" s="8"/>
      <c r="L17" s="8" t="s">
        <v>21</v>
      </c>
      <c r="M17" s="8" t="s">
        <v>22</v>
      </c>
    </row>
    <row r="18" ht="27" customHeight="1" spans="1:13">
      <c r="A18" s="8" t="s">
        <v>13</v>
      </c>
      <c r="B18" s="8" t="s">
        <v>34</v>
      </c>
      <c r="C18" s="8" t="s">
        <v>35</v>
      </c>
      <c r="D18" s="82"/>
      <c r="E18" s="82"/>
      <c r="F18" s="8" t="s">
        <v>42</v>
      </c>
      <c r="G18" s="8" t="s">
        <v>43</v>
      </c>
      <c r="H18" s="8">
        <v>5</v>
      </c>
      <c r="I18" s="8" t="s">
        <v>20</v>
      </c>
      <c r="J18" s="8"/>
      <c r="K18" s="8"/>
      <c r="L18" s="8" t="s">
        <v>21</v>
      </c>
      <c r="M18" s="8" t="s">
        <v>22</v>
      </c>
    </row>
    <row r="19" ht="27" customHeight="1" spans="1:13">
      <c r="A19" s="8" t="s">
        <v>13</v>
      </c>
      <c r="B19" s="8" t="s">
        <v>34</v>
      </c>
      <c r="C19" s="8" t="s">
        <v>35</v>
      </c>
      <c r="D19" s="45"/>
      <c r="E19" s="45"/>
      <c r="F19" s="8" t="s">
        <v>36</v>
      </c>
      <c r="G19" s="8" t="s">
        <v>23</v>
      </c>
      <c r="H19" s="8">
        <v>5</v>
      </c>
      <c r="I19" s="8" t="s">
        <v>20</v>
      </c>
      <c r="J19" s="8" t="s">
        <v>44</v>
      </c>
      <c r="K19" s="8" t="s">
        <v>45</v>
      </c>
      <c r="L19" s="8" t="s">
        <v>25</v>
      </c>
      <c r="M19" s="8" t="s">
        <v>22</v>
      </c>
    </row>
    <row r="20" ht="27" customHeight="1" spans="1:13">
      <c r="A20" s="98" t="s">
        <v>33</v>
      </c>
      <c r="B20" s="98"/>
      <c r="C20" s="98"/>
      <c r="D20" s="16"/>
      <c r="E20" s="16">
        <f>COUNTIF(D15:D19,"Y")</f>
        <v>1</v>
      </c>
      <c r="F20" s="98"/>
      <c r="G20" s="98"/>
      <c r="H20" s="98">
        <f>COUNT(H15:H19)</f>
        <v>5</v>
      </c>
      <c r="I20" s="98"/>
      <c r="J20" s="98"/>
      <c r="K20" s="98"/>
      <c r="L20" s="98"/>
      <c r="M20" s="98">
        <f>COUNTIF(L15:L19,"是")</f>
        <v>1</v>
      </c>
    </row>
    <row r="21" ht="27" customHeight="1" spans="1:13">
      <c r="A21" s="8" t="s">
        <v>13</v>
      </c>
      <c r="B21" s="8" t="s">
        <v>46</v>
      </c>
      <c r="C21" s="8" t="s">
        <v>47</v>
      </c>
      <c r="D21" s="8" t="s">
        <v>16</v>
      </c>
      <c r="E21" s="8" t="s">
        <v>48</v>
      </c>
      <c r="F21" s="8" t="s">
        <v>48</v>
      </c>
      <c r="G21" s="8" t="s">
        <v>23</v>
      </c>
      <c r="H21" s="8">
        <v>1</v>
      </c>
      <c r="I21" s="8" t="s">
        <v>41</v>
      </c>
      <c r="J21" s="8"/>
      <c r="K21" s="8"/>
      <c r="L21" s="8" t="s">
        <v>25</v>
      </c>
      <c r="M21" s="8" t="s">
        <v>22</v>
      </c>
    </row>
    <row r="22" ht="27" customHeight="1" spans="1:13">
      <c r="A22" s="98" t="s">
        <v>33</v>
      </c>
      <c r="B22" s="98"/>
      <c r="C22" s="98"/>
      <c r="D22" s="16"/>
      <c r="E22" s="16">
        <f>COUNTIF(D21:D21,"Y")</f>
        <v>1</v>
      </c>
      <c r="F22" s="98"/>
      <c r="G22" s="98"/>
      <c r="H22" s="98">
        <f>COUNT(H21:H21)</f>
        <v>1</v>
      </c>
      <c r="I22" s="98"/>
      <c r="J22" s="98"/>
      <c r="K22" s="98"/>
      <c r="L22" s="98"/>
      <c r="M22" s="98">
        <f>COUNTIF(L21:L21,"是")</f>
        <v>1</v>
      </c>
    </row>
    <row r="23" ht="27" customHeight="1" spans="1:13">
      <c r="A23" s="8" t="s">
        <v>13</v>
      </c>
      <c r="B23" s="8" t="s">
        <v>49</v>
      </c>
      <c r="C23" s="8" t="s">
        <v>50</v>
      </c>
      <c r="D23" s="8" t="s">
        <v>16</v>
      </c>
      <c r="E23" s="8" t="s">
        <v>51</v>
      </c>
      <c r="F23" s="8" t="s">
        <v>51</v>
      </c>
      <c r="G23" s="8" t="s">
        <v>23</v>
      </c>
      <c r="H23" s="8">
        <v>2</v>
      </c>
      <c r="I23" s="8" t="s">
        <v>20</v>
      </c>
      <c r="J23" s="8" t="s">
        <v>52</v>
      </c>
      <c r="K23" s="8" t="s">
        <v>53</v>
      </c>
      <c r="L23" s="8" t="s">
        <v>25</v>
      </c>
      <c r="M23" s="8" t="s">
        <v>22</v>
      </c>
    </row>
    <row r="24" ht="27" customHeight="1" spans="1:13">
      <c r="A24" s="8" t="s">
        <v>13</v>
      </c>
      <c r="B24" s="8" t="s">
        <v>49</v>
      </c>
      <c r="C24" s="8" t="s">
        <v>50</v>
      </c>
      <c r="D24" s="8"/>
      <c r="E24" s="8"/>
      <c r="F24" s="8" t="s">
        <v>54</v>
      </c>
      <c r="G24" s="8" t="s">
        <v>43</v>
      </c>
      <c r="H24" s="8">
        <v>2</v>
      </c>
      <c r="I24" s="8" t="s">
        <v>41</v>
      </c>
      <c r="J24" s="8"/>
      <c r="K24" s="8"/>
      <c r="L24" s="8" t="s">
        <v>21</v>
      </c>
      <c r="M24" s="8" t="s">
        <v>22</v>
      </c>
    </row>
    <row r="25" ht="27" customHeight="1" spans="1:13">
      <c r="A25" s="8" t="s">
        <v>13</v>
      </c>
      <c r="B25" s="8" t="s">
        <v>49</v>
      </c>
      <c r="C25" s="8" t="s">
        <v>55</v>
      </c>
      <c r="D25" s="8" t="s">
        <v>16</v>
      </c>
      <c r="E25" s="8" t="s">
        <v>56</v>
      </c>
      <c r="F25" s="8" t="s">
        <v>56</v>
      </c>
      <c r="G25" s="8" t="s">
        <v>23</v>
      </c>
      <c r="H25" s="8">
        <v>1</v>
      </c>
      <c r="I25" s="8" t="s">
        <v>20</v>
      </c>
      <c r="J25" s="8"/>
      <c r="K25" s="8"/>
      <c r="L25" s="8" t="s">
        <v>25</v>
      </c>
      <c r="M25" s="8" t="s">
        <v>22</v>
      </c>
    </row>
    <row r="26" ht="27" customHeight="1" spans="1:13">
      <c r="A26" s="98" t="s">
        <v>33</v>
      </c>
      <c r="B26" s="98"/>
      <c r="C26" s="98"/>
      <c r="D26" s="16"/>
      <c r="E26" s="16">
        <f>COUNTIF(D23:D25,"Y")</f>
        <v>2</v>
      </c>
      <c r="F26" s="98"/>
      <c r="G26" s="8"/>
      <c r="H26" s="98">
        <f>COUNT(H23:H25)</f>
        <v>3</v>
      </c>
      <c r="I26" s="98"/>
      <c r="J26" s="98"/>
      <c r="K26" s="98"/>
      <c r="L26" s="98"/>
      <c r="M26" s="98">
        <f>COUNTIF(L23:L25,"是")</f>
        <v>2</v>
      </c>
    </row>
    <row r="27" ht="27" customHeight="1" spans="1:13">
      <c r="A27" s="8" t="s">
        <v>13</v>
      </c>
      <c r="B27" s="8" t="s">
        <v>57</v>
      </c>
      <c r="C27" s="8" t="s">
        <v>58</v>
      </c>
      <c r="D27" s="8" t="s">
        <v>16</v>
      </c>
      <c r="E27" s="8" t="s">
        <v>59</v>
      </c>
      <c r="F27" s="8" t="s">
        <v>60</v>
      </c>
      <c r="G27" s="8" t="s">
        <v>43</v>
      </c>
      <c r="H27" s="8">
        <v>3</v>
      </c>
      <c r="I27" s="8" t="s">
        <v>41</v>
      </c>
      <c r="J27" s="8"/>
      <c r="K27" s="8"/>
      <c r="L27" s="8" t="s">
        <v>21</v>
      </c>
      <c r="M27" s="8" t="s">
        <v>22</v>
      </c>
    </row>
    <row r="28" ht="27" customHeight="1" spans="1:13">
      <c r="A28" s="8" t="s">
        <v>13</v>
      </c>
      <c r="B28" s="8" t="s">
        <v>57</v>
      </c>
      <c r="C28" s="8" t="s">
        <v>58</v>
      </c>
      <c r="D28" s="8"/>
      <c r="E28" s="8"/>
      <c r="F28" s="8" t="s">
        <v>61</v>
      </c>
      <c r="G28" s="8" t="s">
        <v>62</v>
      </c>
      <c r="H28" s="8">
        <v>3</v>
      </c>
      <c r="I28" s="8" t="s">
        <v>41</v>
      </c>
      <c r="J28" s="8"/>
      <c r="K28" s="8"/>
      <c r="L28" s="8" t="s">
        <v>21</v>
      </c>
      <c r="M28" s="8" t="s">
        <v>22</v>
      </c>
    </row>
    <row r="29" ht="27" customHeight="1" spans="1:13">
      <c r="A29" s="8" t="s">
        <v>13</v>
      </c>
      <c r="B29" s="8" t="s">
        <v>57</v>
      </c>
      <c r="C29" s="8" t="s">
        <v>58</v>
      </c>
      <c r="D29" s="8"/>
      <c r="E29" s="8"/>
      <c r="F29" s="8" t="s">
        <v>59</v>
      </c>
      <c r="G29" s="8" t="s">
        <v>23</v>
      </c>
      <c r="H29" s="8">
        <v>3</v>
      </c>
      <c r="I29" s="8" t="s">
        <v>20</v>
      </c>
      <c r="J29" s="8"/>
      <c r="K29" s="8"/>
      <c r="L29" s="8" t="s">
        <v>25</v>
      </c>
      <c r="M29" s="8" t="s">
        <v>22</v>
      </c>
    </row>
    <row r="30" ht="27" customHeight="1" spans="1:13">
      <c r="A30" s="8" t="s">
        <v>13</v>
      </c>
      <c r="B30" s="8" t="s">
        <v>57</v>
      </c>
      <c r="C30" s="8" t="s">
        <v>63</v>
      </c>
      <c r="D30" s="9" t="s">
        <v>16</v>
      </c>
      <c r="E30" s="75" t="s">
        <v>64</v>
      </c>
      <c r="F30" s="11" t="s">
        <v>64</v>
      </c>
      <c r="G30" s="8" t="s">
        <v>23</v>
      </c>
      <c r="H30" s="8">
        <v>3</v>
      </c>
      <c r="I30" s="8"/>
      <c r="J30" s="8"/>
      <c r="K30" s="8"/>
      <c r="L30" s="8" t="s">
        <v>25</v>
      </c>
      <c r="M30" s="8" t="s">
        <v>22</v>
      </c>
    </row>
    <row r="31" ht="27" customHeight="1" spans="1:13">
      <c r="A31" s="8" t="s">
        <v>13</v>
      </c>
      <c r="B31" s="8" t="s">
        <v>57</v>
      </c>
      <c r="C31" s="8" t="s">
        <v>63</v>
      </c>
      <c r="D31" s="82"/>
      <c r="E31" s="62"/>
      <c r="F31" s="11" t="s">
        <v>65</v>
      </c>
      <c r="G31" s="8" t="s">
        <v>66</v>
      </c>
      <c r="H31" s="8">
        <v>3</v>
      </c>
      <c r="I31" s="8"/>
      <c r="J31" s="8"/>
      <c r="K31" s="8"/>
      <c r="L31" s="8" t="s">
        <v>21</v>
      </c>
      <c r="M31" s="8" t="s">
        <v>22</v>
      </c>
    </row>
    <row r="32" ht="27" customHeight="1" spans="1:13">
      <c r="A32" s="8" t="s">
        <v>13</v>
      </c>
      <c r="B32" s="8" t="s">
        <v>57</v>
      </c>
      <c r="C32" s="8" t="s">
        <v>63</v>
      </c>
      <c r="D32" s="45"/>
      <c r="E32" s="67"/>
      <c r="F32" s="95" t="s">
        <v>67</v>
      </c>
      <c r="G32" s="8" t="s">
        <v>68</v>
      </c>
      <c r="H32" s="8">
        <v>3</v>
      </c>
      <c r="I32" s="8"/>
      <c r="J32" s="8"/>
      <c r="K32" s="8"/>
      <c r="L32" s="8" t="s">
        <v>21</v>
      </c>
      <c r="M32" s="8" t="s">
        <v>22</v>
      </c>
    </row>
    <row r="33" ht="27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27" customHeight="1" spans="1:13">
      <c r="A34" s="98" t="s">
        <v>33</v>
      </c>
      <c r="B34" s="98"/>
      <c r="C34" s="98"/>
      <c r="D34" s="16"/>
      <c r="E34" s="16">
        <f>COUNTIF(D27:D32,"Y")</f>
        <v>2</v>
      </c>
      <c r="F34" s="98"/>
      <c r="G34" s="8"/>
      <c r="H34" s="98">
        <f>COUNT(H27:H32)</f>
        <v>6</v>
      </c>
      <c r="I34" s="98"/>
      <c r="J34" s="98"/>
      <c r="K34" s="98"/>
      <c r="L34" s="98"/>
      <c r="M34" s="98">
        <f>COUNTIF(L27:L32,"是")</f>
        <v>2</v>
      </c>
    </row>
    <row r="35" ht="27" customHeight="1" spans="1:13">
      <c r="A35" s="8" t="s">
        <v>13</v>
      </c>
      <c r="B35" s="64" t="s">
        <v>69</v>
      </c>
      <c r="C35" s="64" t="s">
        <v>26</v>
      </c>
      <c r="D35" s="8" t="s">
        <v>16</v>
      </c>
      <c r="E35" s="75" t="s">
        <v>70</v>
      </c>
      <c r="F35" s="99" t="s">
        <v>70</v>
      </c>
      <c r="G35" s="8" t="s">
        <v>23</v>
      </c>
      <c r="H35" s="98">
        <v>2</v>
      </c>
      <c r="I35" s="98"/>
      <c r="J35" s="98"/>
      <c r="K35" s="98"/>
      <c r="L35" s="8" t="s">
        <v>25</v>
      </c>
      <c r="M35" s="8" t="s">
        <v>22</v>
      </c>
    </row>
    <row r="36" ht="27" customHeight="1" spans="1:13">
      <c r="A36" s="8" t="s">
        <v>13</v>
      </c>
      <c r="B36" s="64" t="s">
        <v>69</v>
      </c>
      <c r="C36" s="64" t="s">
        <v>26</v>
      </c>
      <c r="D36" s="8"/>
      <c r="E36" s="67"/>
      <c r="F36" s="11" t="s">
        <v>71</v>
      </c>
      <c r="G36" s="8" t="s">
        <v>66</v>
      </c>
      <c r="H36" s="98">
        <v>2</v>
      </c>
      <c r="I36" s="98"/>
      <c r="J36" s="98"/>
      <c r="K36" s="98"/>
      <c r="L36" s="8" t="s">
        <v>21</v>
      </c>
      <c r="M36" s="8" t="s">
        <v>22</v>
      </c>
    </row>
    <row r="37" ht="27" customHeight="1" spans="1:13">
      <c r="A37" s="98"/>
      <c r="B37" s="98"/>
      <c r="C37" s="98"/>
      <c r="D37" s="98"/>
      <c r="E37" s="16"/>
      <c r="F37" s="98"/>
      <c r="G37" s="8"/>
      <c r="H37" s="98"/>
      <c r="I37" s="98"/>
      <c r="J37" s="98"/>
      <c r="K37" s="98"/>
      <c r="L37" s="98"/>
      <c r="M37" s="98"/>
    </row>
    <row r="38" ht="27" customHeight="1" spans="1:13">
      <c r="A38" s="98" t="s">
        <v>33</v>
      </c>
      <c r="B38" s="98"/>
      <c r="C38" s="98"/>
      <c r="D38" s="98"/>
      <c r="E38" s="16">
        <f>COUNTIF(D35:D37,"Y")</f>
        <v>1</v>
      </c>
      <c r="F38" s="98"/>
      <c r="G38" s="8"/>
      <c r="H38" s="98">
        <f>COUNT(H35:H37)</f>
        <v>2</v>
      </c>
      <c r="I38" s="98"/>
      <c r="J38" s="98"/>
      <c r="K38" s="98"/>
      <c r="L38" s="98"/>
      <c r="M38" s="98">
        <f>COUNTIF(L35:L37,"是")</f>
        <v>1</v>
      </c>
    </row>
    <row r="39" ht="27" customHeight="1" spans="1:13">
      <c r="A39" s="8" t="s">
        <v>13</v>
      </c>
      <c r="B39" s="59" t="s">
        <v>72</v>
      </c>
      <c r="C39" s="75" t="s">
        <v>73</v>
      </c>
      <c r="D39" s="8" t="s">
        <v>16</v>
      </c>
      <c r="E39" s="75" t="s">
        <v>74</v>
      </c>
      <c r="F39" s="11" t="s">
        <v>75</v>
      </c>
      <c r="G39" s="8"/>
      <c r="H39" s="98">
        <v>2</v>
      </c>
      <c r="I39" s="98"/>
      <c r="J39" s="98"/>
      <c r="K39" s="98"/>
      <c r="L39" s="8" t="s">
        <v>21</v>
      </c>
      <c r="M39" s="8" t="s">
        <v>22</v>
      </c>
    </row>
    <row r="40" ht="27" customHeight="1" spans="1:13">
      <c r="A40" s="8" t="s">
        <v>13</v>
      </c>
      <c r="B40" s="59" t="s">
        <v>72</v>
      </c>
      <c r="C40" s="67"/>
      <c r="D40" s="8"/>
      <c r="E40" s="67"/>
      <c r="F40" s="11" t="s">
        <v>74</v>
      </c>
      <c r="G40" s="8" t="s">
        <v>23</v>
      </c>
      <c r="H40" s="98">
        <v>2</v>
      </c>
      <c r="I40" s="98"/>
      <c r="J40" s="98"/>
      <c r="K40" s="98"/>
      <c r="L40" s="8" t="s">
        <v>25</v>
      </c>
      <c r="M40" s="8" t="s">
        <v>22</v>
      </c>
    </row>
    <row r="41" ht="27" customHeight="1" spans="1:13">
      <c r="A41" s="8" t="s">
        <v>13</v>
      </c>
      <c r="B41" s="59" t="s">
        <v>72</v>
      </c>
      <c r="C41" s="75" t="s">
        <v>76</v>
      </c>
      <c r="D41" s="8" t="s">
        <v>16</v>
      </c>
      <c r="E41" s="100" t="s">
        <v>77</v>
      </c>
      <c r="F41" s="11" t="s">
        <v>77</v>
      </c>
      <c r="G41" s="8" t="s">
        <v>23</v>
      </c>
      <c r="H41" s="98">
        <v>2</v>
      </c>
      <c r="I41" s="98"/>
      <c r="J41" s="98"/>
      <c r="K41" s="98"/>
      <c r="L41" s="8" t="s">
        <v>25</v>
      </c>
      <c r="M41" s="8" t="s">
        <v>22</v>
      </c>
    </row>
    <row r="42" ht="27" customHeight="1" spans="1:13">
      <c r="A42" s="8" t="s">
        <v>13</v>
      </c>
      <c r="B42" s="59" t="s">
        <v>72</v>
      </c>
      <c r="C42" s="67"/>
      <c r="D42" s="8"/>
      <c r="E42" s="100"/>
      <c r="F42" s="11" t="s">
        <v>78</v>
      </c>
      <c r="G42" s="8"/>
      <c r="H42" s="98">
        <v>2</v>
      </c>
      <c r="I42" s="98"/>
      <c r="J42" s="98"/>
      <c r="K42" s="98"/>
      <c r="L42" s="8" t="s">
        <v>21</v>
      </c>
      <c r="M42" s="8" t="s">
        <v>22</v>
      </c>
    </row>
    <row r="43" ht="27" customHeight="1" spans="1:13">
      <c r="A43" s="8" t="s">
        <v>13</v>
      </c>
      <c r="B43" s="59" t="s">
        <v>72</v>
      </c>
      <c r="C43" s="75" t="s">
        <v>79</v>
      </c>
      <c r="D43" s="8" t="s">
        <v>16</v>
      </c>
      <c r="E43" s="75" t="s">
        <v>80</v>
      </c>
      <c r="F43" s="101" t="s">
        <v>80</v>
      </c>
      <c r="G43" s="8" t="s">
        <v>23</v>
      </c>
      <c r="H43" s="98">
        <v>2</v>
      </c>
      <c r="I43" s="98"/>
      <c r="J43" s="98"/>
      <c r="K43" s="98"/>
      <c r="L43" s="8" t="s">
        <v>25</v>
      </c>
      <c r="M43" s="8" t="s">
        <v>22</v>
      </c>
    </row>
    <row r="44" ht="27" customHeight="1" spans="1:13">
      <c r="A44" s="8" t="s">
        <v>13</v>
      </c>
      <c r="B44" s="59" t="s">
        <v>72</v>
      </c>
      <c r="C44" s="67"/>
      <c r="D44" s="8"/>
      <c r="E44" s="67"/>
      <c r="F44" s="11" t="s">
        <v>81</v>
      </c>
      <c r="G44" s="8"/>
      <c r="H44" s="98">
        <v>2</v>
      </c>
      <c r="I44" s="98"/>
      <c r="J44" s="98"/>
      <c r="K44" s="98"/>
      <c r="L44" s="8" t="s">
        <v>21</v>
      </c>
      <c r="M44" s="8" t="s">
        <v>22</v>
      </c>
    </row>
    <row r="45" ht="27" customHeight="1" spans="1:13">
      <c r="A45" s="98"/>
      <c r="B45" s="98"/>
      <c r="C45" s="98"/>
      <c r="D45" s="98"/>
      <c r="E45" s="16"/>
      <c r="F45" s="98"/>
      <c r="G45" s="98"/>
      <c r="H45" s="98"/>
      <c r="I45" s="98"/>
      <c r="J45" s="98"/>
      <c r="K45" s="98"/>
      <c r="L45" s="98"/>
      <c r="M45" s="98"/>
    </row>
    <row r="46" ht="27" customHeight="1" spans="1:13">
      <c r="A46" s="98"/>
      <c r="B46" s="98"/>
      <c r="C46" s="98"/>
      <c r="D46" s="98"/>
      <c r="E46" s="16"/>
      <c r="F46" s="98"/>
      <c r="G46" s="98"/>
      <c r="H46" s="98"/>
      <c r="I46" s="98"/>
      <c r="J46" s="98"/>
      <c r="K46" s="98"/>
      <c r="L46" s="98"/>
      <c r="M46" s="98"/>
    </row>
    <row r="47" ht="27" customHeight="1" spans="1:13">
      <c r="A47" s="98" t="s">
        <v>33</v>
      </c>
      <c r="B47" s="98"/>
      <c r="C47" s="98"/>
      <c r="D47" s="98"/>
      <c r="E47" s="16">
        <f>COUNTIF(D39:D46,"Y")</f>
        <v>3</v>
      </c>
      <c r="F47" s="98"/>
      <c r="G47" s="98"/>
      <c r="H47" s="98">
        <f>COUNT(H39:H46)</f>
        <v>6</v>
      </c>
      <c r="I47" s="98"/>
      <c r="J47" s="98"/>
      <c r="K47" s="98"/>
      <c r="L47" s="98"/>
      <c r="M47" s="98">
        <f>COUNTIF(L39:L46,"是")</f>
        <v>3</v>
      </c>
    </row>
    <row r="48" ht="27" customHeight="1" spans="1:13">
      <c r="A48" s="98"/>
      <c r="B48" s="98"/>
      <c r="C48" s="98"/>
      <c r="D48" s="98"/>
      <c r="E48" s="16"/>
      <c r="F48" s="98"/>
      <c r="G48" s="98"/>
      <c r="H48" s="98"/>
      <c r="I48" s="98"/>
      <c r="J48" s="98"/>
      <c r="K48" s="98"/>
      <c r="L48" s="98"/>
      <c r="M48" s="98"/>
    </row>
    <row r="49" ht="27" customHeight="1" spans="1:13">
      <c r="A49" s="98" t="s">
        <v>82</v>
      </c>
      <c r="B49" s="98"/>
      <c r="C49" s="98"/>
      <c r="D49" s="98"/>
      <c r="E49" s="16">
        <f>E12+E14+E20+E22+E26+E34+E38+E47</f>
        <v>13</v>
      </c>
      <c r="F49" s="98"/>
      <c r="G49" s="98"/>
      <c r="H49" s="98">
        <f>H12+H14+H20+H22+H26+H34+H38+H47</f>
        <v>30</v>
      </c>
      <c r="I49" s="98"/>
      <c r="J49" s="98"/>
      <c r="K49" s="98"/>
      <c r="L49" s="98"/>
      <c r="M49" s="98">
        <f>M12+M14+M20+M22+M26+M34+M38+M47</f>
        <v>13</v>
      </c>
    </row>
  </sheetData>
  <autoFilter xmlns:etc="http://www.wps.cn/officeDocument/2017/etCustomData" ref="A2:M49" etc:filterBottomFollowUsedRange="0">
    <extLst/>
  </autoFilter>
  <sortState ref="A2:R247">
    <sortCondition ref="B2" descending="1"/>
  </sortState>
  <mergeCells count="25">
    <mergeCell ref="A1:M1"/>
    <mergeCell ref="C6:C9"/>
    <mergeCell ref="C39:C40"/>
    <mergeCell ref="C41:C42"/>
    <mergeCell ref="C43:C44"/>
    <mergeCell ref="D3:D4"/>
    <mergeCell ref="D6:D9"/>
    <mergeCell ref="D15:D19"/>
    <mergeCell ref="D23:D24"/>
    <mergeCell ref="D27:D29"/>
    <mergeCell ref="D30:D32"/>
    <mergeCell ref="D35:D36"/>
    <mergeCell ref="D39:D40"/>
    <mergeCell ref="D41:D42"/>
    <mergeCell ref="D43:D44"/>
    <mergeCell ref="E3:E4"/>
    <mergeCell ref="E6:E9"/>
    <mergeCell ref="E15:E19"/>
    <mergeCell ref="E23:E24"/>
    <mergeCell ref="E27:E29"/>
    <mergeCell ref="E30:E32"/>
    <mergeCell ref="E35:E36"/>
    <mergeCell ref="E39:E40"/>
    <mergeCell ref="E41:E42"/>
    <mergeCell ref="E43:E4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30"/>
  <sheetViews>
    <sheetView topLeftCell="A9" workbookViewId="0">
      <selection activeCell="M9" sqref="G$1:G$1048576 M$1:N$1048576"/>
    </sheetView>
  </sheetViews>
  <sheetFormatPr defaultColWidth="9" defaultRowHeight="13.5"/>
  <cols>
    <col min="1" max="3" width="9" style="39"/>
    <col min="4" max="4" width="4.25" style="39" customWidth="1"/>
    <col min="5" max="5" width="9.25" style="39"/>
    <col min="6" max="8" width="9" style="39"/>
    <col min="9" max="11" width="9" style="39" hidden="1" customWidth="1"/>
    <col min="12" max="16384" width="9" style="39"/>
  </cols>
  <sheetData>
    <row r="1" ht="42" customHeight="1" spans="1:13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84</v>
      </c>
      <c r="B3" s="8" t="s">
        <v>85</v>
      </c>
      <c r="C3" s="8" t="s">
        <v>86</v>
      </c>
      <c r="D3" s="9" t="s">
        <v>16</v>
      </c>
      <c r="E3" s="9" t="s">
        <v>87</v>
      </c>
      <c r="F3" s="8" t="s">
        <v>88</v>
      </c>
      <c r="G3" s="8" t="s">
        <v>89</v>
      </c>
      <c r="H3" s="8">
        <v>2</v>
      </c>
      <c r="I3" s="8" t="s">
        <v>41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84</v>
      </c>
      <c r="B4" s="8" t="s">
        <v>85</v>
      </c>
      <c r="C4" s="8" t="s">
        <v>86</v>
      </c>
      <c r="D4" s="45"/>
      <c r="E4" s="45"/>
      <c r="F4" s="8" t="s">
        <v>87</v>
      </c>
      <c r="G4" s="8" t="s">
        <v>23</v>
      </c>
      <c r="H4" s="8">
        <v>2</v>
      </c>
      <c r="I4" s="8" t="s">
        <v>20</v>
      </c>
      <c r="J4" s="8" t="s">
        <v>90</v>
      </c>
      <c r="K4" s="8" t="s">
        <v>45</v>
      </c>
      <c r="L4" s="8" t="s">
        <v>25</v>
      </c>
      <c r="M4" s="8" t="s">
        <v>22</v>
      </c>
    </row>
    <row r="5" ht="27" customHeight="1" spans="1:13">
      <c r="A5" s="8" t="s">
        <v>84</v>
      </c>
      <c r="B5" s="8" t="s">
        <v>85</v>
      </c>
      <c r="C5" s="8" t="s">
        <v>91</v>
      </c>
      <c r="D5" s="9" t="s">
        <v>16</v>
      </c>
      <c r="E5" s="9" t="s">
        <v>92</v>
      </c>
      <c r="F5" s="8" t="s">
        <v>93</v>
      </c>
      <c r="G5" s="8" t="s">
        <v>43</v>
      </c>
      <c r="H5" s="8">
        <v>4</v>
      </c>
      <c r="I5" s="8" t="s">
        <v>41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84</v>
      </c>
      <c r="B6" s="8" t="s">
        <v>85</v>
      </c>
      <c r="C6" s="8" t="s">
        <v>91</v>
      </c>
      <c r="D6" s="82"/>
      <c r="E6" s="82"/>
      <c r="F6" s="8" t="s">
        <v>94</v>
      </c>
      <c r="G6" s="8" t="s">
        <v>43</v>
      </c>
      <c r="H6" s="8">
        <v>4</v>
      </c>
      <c r="I6" s="8" t="s">
        <v>41</v>
      </c>
      <c r="J6" s="8"/>
      <c r="K6" s="8"/>
      <c r="L6" s="8" t="s">
        <v>21</v>
      </c>
      <c r="M6" s="8" t="s">
        <v>22</v>
      </c>
    </row>
    <row r="7" ht="27" customHeight="1" spans="1:13">
      <c r="A7" s="8" t="s">
        <v>84</v>
      </c>
      <c r="B7" s="8" t="s">
        <v>85</v>
      </c>
      <c r="C7" s="8" t="s">
        <v>91</v>
      </c>
      <c r="D7" s="82"/>
      <c r="E7" s="82"/>
      <c r="F7" s="8" t="s">
        <v>95</v>
      </c>
      <c r="G7" s="8" t="s">
        <v>96</v>
      </c>
      <c r="H7" s="8">
        <v>4</v>
      </c>
      <c r="I7" s="8" t="s">
        <v>41</v>
      </c>
      <c r="J7" s="8"/>
      <c r="K7" s="8"/>
      <c r="L7" s="8" t="s">
        <v>21</v>
      </c>
      <c r="M7" s="8" t="s">
        <v>22</v>
      </c>
    </row>
    <row r="8" ht="27" customHeight="1" spans="1:13">
      <c r="A8" s="8" t="s">
        <v>84</v>
      </c>
      <c r="B8" s="8" t="s">
        <v>85</v>
      </c>
      <c r="C8" s="8" t="s">
        <v>91</v>
      </c>
      <c r="D8" s="45"/>
      <c r="E8" s="45"/>
      <c r="F8" s="8" t="s">
        <v>92</v>
      </c>
      <c r="G8" s="8" t="s">
        <v>23</v>
      </c>
      <c r="H8" s="8">
        <v>4</v>
      </c>
      <c r="I8" s="8" t="s">
        <v>41</v>
      </c>
      <c r="J8" s="8" t="s">
        <v>52</v>
      </c>
      <c r="K8" s="8" t="s">
        <v>45</v>
      </c>
      <c r="L8" s="8" t="s">
        <v>25</v>
      </c>
      <c r="M8" s="8" t="s">
        <v>22</v>
      </c>
    </row>
    <row r="9" ht="27" customHeight="1" spans="1:13">
      <c r="A9" s="8" t="s">
        <v>84</v>
      </c>
      <c r="B9" s="8" t="s">
        <v>85</v>
      </c>
      <c r="C9" s="8" t="s">
        <v>97</v>
      </c>
      <c r="D9" s="9" t="s">
        <v>16</v>
      </c>
      <c r="E9" s="9" t="s">
        <v>98</v>
      </c>
      <c r="F9" s="8" t="s">
        <v>99</v>
      </c>
      <c r="G9" s="8" t="s">
        <v>66</v>
      </c>
      <c r="H9" s="8">
        <v>4</v>
      </c>
      <c r="I9" s="8" t="s">
        <v>41</v>
      </c>
      <c r="J9" s="8"/>
      <c r="K9" s="8"/>
      <c r="L9" s="8" t="s">
        <v>21</v>
      </c>
      <c r="M9" s="8" t="s">
        <v>22</v>
      </c>
    </row>
    <row r="10" ht="27" customHeight="1" spans="1:13">
      <c r="A10" s="8" t="s">
        <v>84</v>
      </c>
      <c r="B10" s="8" t="s">
        <v>85</v>
      </c>
      <c r="C10" s="8" t="s">
        <v>97</v>
      </c>
      <c r="D10" s="82"/>
      <c r="E10" s="82"/>
      <c r="F10" s="8" t="s">
        <v>98</v>
      </c>
      <c r="G10" s="8" t="s">
        <v>23</v>
      </c>
      <c r="H10" s="8">
        <v>4</v>
      </c>
      <c r="I10" s="8" t="s">
        <v>20</v>
      </c>
      <c r="J10" s="8" t="s">
        <v>90</v>
      </c>
      <c r="K10" s="8" t="s">
        <v>53</v>
      </c>
      <c r="L10" s="8" t="s">
        <v>25</v>
      </c>
      <c r="M10" s="8" t="s">
        <v>22</v>
      </c>
    </row>
    <row r="11" ht="27" customHeight="1" spans="1:13">
      <c r="A11" s="8" t="s">
        <v>84</v>
      </c>
      <c r="B11" s="8" t="s">
        <v>85</v>
      </c>
      <c r="C11" s="8" t="s">
        <v>97</v>
      </c>
      <c r="D11" s="82"/>
      <c r="E11" s="82"/>
      <c r="F11" s="8" t="s">
        <v>100</v>
      </c>
      <c r="G11" s="8" t="s">
        <v>89</v>
      </c>
      <c r="H11" s="8">
        <v>4</v>
      </c>
      <c r="I11" s="8" t="s">
        <v>41</v>
      </c>
      <c r="J11" s="8"/>
      <c r="K11" s="8"/>
      <c r="L11" s="8" t="s">
        <v>21</v>
      </c>
      <c r="M11" s="8" t="s">
        <v>22</v>
      </c>
    </row>
    <row r="12" ht="27" customHeight="1" spans="1:13">
      <c r="A12" s="8" t="s">
        <v>84</v>
      </c>
      <c r="B12" s="8" t="s">
        <v>85</v>
      </c>
      <c r="C12" s="8" t="s">
        <v>97</v>
      </c>
      <c r="D12" s="45"/>
      <c r="E12" s="45"/>
      <c r="F12" s="8" t="s">
        <v>101</v>
      </c>
      <c r="G12" s="8" t="s">
        <v>96</v>
      </c>
      <c r="H12" s="8">
        <v>4</v>
      </c>
      <c r="I12" s="8" t="s">
        <v>41</v>
      </c>
      <c r="J12" s="8"/>
      <c r="K12" s="8"/>
      <c r="L12" s="8" t="s">
        <v>21</v>
      </c>
      <c r="M12" s="8" t="s">
        <v>22</v>
      </c>
    </row>
    <row r="13" ht="27" customHeight="1" spans="1:13">
      <c r="A13" s="8" t="s">
        <v>84</v>
      </c>
      <c r="B13" s="8" t="s">
        <v>85</v>
      </c>
      <c r="C13" s="8" t="s">
        <v>102</v>
      </c>
      <c r="D13" s="8" t="s">
        <v>16</v>
      </c>
      <c r="E13" s="83" t="s">
        <v>103</v>
      </c>
      <c r="F13" s="83" t="s">
        <v>103</v>
      </c>
      <c r="G13" s="8" t="s">
        <v>23</v>
      </c>
      <c r="H13" s="8">
        <v>2</v>
      </c>
      <c r="I13" s="8"/>
      <c r="J13" s="8"/>
      <c r="K13" s="8"/>
      <c r="L13" s="85" t="s">
        <v>25</v>
      </c>
      <c r="M13" s="8" t="s">
        <v>22</v>
      </c>
    </row>
    <row r="14" ht="27" customHeight="1" spans="1:13">
      <c r="A14" s="8" t="s">
        <v>84</v>
      </c>
      <c r="B14" s="8" t="s">
        <v>85</v>
      </c>
      <c r="C14" s="8" t="s">
        <v>102</v>
      </c>
      <c r="D14" s="8"/>
      <c r="E14" s="83"/>
      <c r="F14" s="83" t="s">
        <v>104</v>
      </c>
      <c r="G14" s="8" t="s">
        <v>66</v>
      </c>
      <c r="H14" s="8">
        <v>2</v>
      </c>
      <c r="I14" s="8"/>
      <c r="J14" s="8"/>
      <c r="K14" s="8"/>
      <c r="L14" s="85" t="s">
        <v>21</v>
      </c>
      <c r="M14" s="8" t="s">
        <v>22</v>
      </c>
    </row>
    <row r="15" ht="27" customHeight="1" spans="1:13">
      <c r="A15" s="8" t="s">
        <v>84</v>
      </c>
      <c r="B15" s="8" t="s">
        <v>85</v>
      </c>
      <c r="C15" s="8" t="s">
        <v>105</v>
      </c>
      <c r="D15" s="84" t="s">
        <v>16</v>
      </c>
      <c r="E15" s="85" t="s">
        <v>106</v>
      </c>
      <c r="F15" s="85" t="s">
        <v>106</v>
      </c>
      <c r="G15" s="8" t="s">
        <v>23</v>
      </c>
      <c r="H15" s="16">
        <v>2</v>
      </c>
      <c r="I15" s="8"/>
      <c r="J15" s="8"/>
      <c r="K15" s="8"/>
      <c r="L15" s="16" t="s">
        <v>25</v>
      </c>
      <c r="M15" s="8" t="s">
        <v>22</v>
      </c>
    </row>
    <row r="16" ht="27" customHeight="1" spans="1:13">
      <c r="A16" s="8" t="s">
        <v>84</v>
      </c>
      <c r="B16" s="8" t="s">
        <v>85</v>
      </c>
      <c r="C16" s="8" t="s">
        <v>105</v>
      </c>
      <c r="D16" s="84"/>
      <c r="E16" s="85"/>
      <c r="F16" s="85" t="s">
        <v>107</v>
      </c>
      <c r="G16" s="8" t="s">
        <v>66</v>
      </c>
      <c r="H16" s="16">
        <v>2</v>
      </c>
      <c r="I16" s="8"/>
      <c r="J16" s="8"/>
      <c r="K16" s="8"/>
      <c r="L16" s="16" t="s">
        <v>21</v>
      </c>
      <c r="M16" s="8" t="s">
        <v>22</v>
      </c>
    </row>
    <row r="17" ht="27" customHeight="1" spans="1:13">
      <c r="A17" s="8" t="s">
        <v>84</v>
      </c>
      <c r="B17" s="9" t="s">
        <v>85</v>
      </c>
      <c r="C17" s="9" t="s">
        <v>85</v>
      </c>
      <c r="D17" s="9" t="s">
        <v>16</v>
      </c>
      <c r="E17" s="86" t="s">
        <v>108</v>
      </c>
      <c r="F17" s="86" t="s">
        <v>108</v>
      </c>
      <c r="G17" s="86" t="s">
        <v>23</v>
      </c>
      <c r="H17" s="16">
        <v>3</v>
      </c>
      <c r="I17" s="86" t="s">
        <v>108</v>
      </c>
      <c r="J17" s="8" t="s">
        <v>25</v>
      </c>
      <c r="K17" s="16"/>
      <c r="L17" s="85" t="s">
        <v>25</v>
      </c>
      <c r="M17" s="8" t="s">
        <v>22</v>
      </c>
    </row>
    <row r="18" ht="27" customHeight="1" spans="1:13">
      <c r="A18" s="8" t="s">
        <v>84</v>
      </c>
      <c r="B18" s="82"/>
      <c r="C18" s="82"/>
      <c r="D18" s="82"/>
      <c r="E18" s="86"/>
      <c r="F18" s="86" t="s">
        <v>109</v>
      </c>
      <c r="G18" s="86" t="s">
        <v>110</v>
      </c>
      <c r="H18" s="16">
        <v>3</v>
      </c>
      <c r="I18" s="86"/>
      <c r="J18" s="8" t="s">
        <v>21</v>
      </c>
      <c r="K18" s="16"/>
      <c r="L18" s="85" t="s">
        <v>21</v>
      </c>
      <c r="M18" s="8" t="s">
        <v>22</v>
      </c>
    </row>
    <row r="19" ht="27" customHeight="1" spans="1:13">
      <c r="A19" s="8" t="s">
        <v>84</v>
      </c>
      <c r="B19" s="45"/>
      <c r="C19" s="45"/>
      <c r="D19" s="45"/>
      <c r="E19" s="86"/>
      <c r="F19" s="86" t="s">
        <v>111</v>
      </c>
      <c r="G19" s="86" t="s">
        <v>112</v>
      </c>
      <c r="H19" s="16">
        <v>3</v>
      </c>
      <c r="I19" s="86"/>
      <c r="J19" s="8" t="s">
        <v>21</v>
      </c>
      <c r="K19" s="16"/>
      <c r="L19" s="85" t="s">
        <v>21</v>
      </c>
      <c r="M19" s="8" t="s">
        <v>22</v>
      </c>
    </row>
    <row r="20" ht="27" customHeight="1" spans="1:13">
      <c r="A20" s="8" t="s">
        <v>84</v>
      </c>
      <c r="B20" s="8" t="s">
        <v>85</v>
      </c>
      <c r="C20" s="45" t="s">
        <v>113</v>
      </c>
      <c r="D20" s="82" t="s">
        <v>16</v>
      </c>
      <c r="E20" s="59" t="s">
        <v>114</v>
      </c>
      <c r="F20" s="59" t="s">
        <v>114</v>
      </c>
      <c r="G20" s="8" t="s">
        <v>23</v>
      </c>
      <c r="H20" s="8">
        <v>2</v>
      </c>
      <c r="I20" s="8"/>
      <c r="J20" s="8"/>
      <c r="K20" s="8"/>
      <c r="L20" s="8" t="s">
        <v>25</v>
      </c>
      <c r="M20" s="8" t="s">
        <v>22</v>
      </c>
    </row>
    <row r="21" ht="27" customHeight="1" spans="1:13">
      <c r="A21" s="8" t="s">
        <v>84</v>
      </c>
      <c r="B21" s="8" t="s">
        <v>85</v>
      </c>
      <c r="C21" s="45" t="s">
        <v>113</v>
      </c>
      <c r="D21" s="45"/>
      <c r="E21" s="59"/>
      <c r="F21" s="87" t="s">
        <v>115</v>
      </c>
      <c r="G21" s="8" t="s">
        <v>66</v>
      </c>
      <c r="H21" s="8">
        <v>2</v>
      </c>
      <c r="I21" s="8"/>
      <c r="J21" s="8"/>
      <c r="K21" s="8"/>
      <c r="L21" s="8" t="s">
        <v>21</v>
      </c>
      <c r="M21" s="8" t="s">
        <v>22</v>
      </c>
    </row>
    <row r="22" ht="27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ht="27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27" customHeight="1" spans="1:13">
      <c r="A24" s="88" t="s">
        <v>33</v>
      </c>
      <c r="B24" s="18"/>
      <c r="C24" s="18"/>
      <c r="D24" s="18"/>
      <c r="E24" s="18">
        <f>COUNTIF(D3:D21,"Y")</f>
        <v>7</v>
      </c>
      <c r="F24" s="18"/>
      <c r="G24" s="18"/>
      <c r="H24" s="18">
        <f>COUNT(H3:H21)</f>
        <v>19</v>
      </c>
      <c r="I24" s="21"/>
      <c r="J24" s="21"/>
      <c r="K24" s="21"/>
      <c r="L24" s="18"/>
      <c r="M24" s="18">
        <f>COUNTIF(L3:L21,"是")</f>
        <v>7</v>
      </c>
    </row>
    <row r="25" ht="27" customHeight="1" spans="1:13">
      <c r="A25" s="8" t="s">
        <v>84</v>
      </c>
      <c r="B25" s="8" t="s">
        <v>116</v>
      </c>
      <c r="C25" s="8" t="s">
        <v>117</v>
      </c>
      <c r="D25" s="6" t="s">
        <v>16</v>
      </c>
      <c r="E25" s="8" t="s">
        <v>118</v>
      </c>
      <c r="F25" s="8" t="s">
        <v>118</v>
      </c>
      <c r="G25" s="8" t="s">
        <v>23</v>
      </c>
      <c r="H25" s="6">
        <v>4</v>
      </c>
      <c r="I25" s="6"/>
      <c r="J25" s="6"/>
      <c r="K25" s="6"/>
      <c r="L25" s="8" t="s">
        <v>25</v>
      </c>
      <c r="M25" s="8" t="s">
        <v>22</v>
      </c>
    </row>
    <row r="26" ht="27" customHeight="1" spans="1:13">
      <c r="A26" s="8" t="s">
        <v>84</v>
      </c>
      <c r="B26" s="8" t="s">
        <v>116</v>
      </c>
      <c r="C26" s="8" t="s">
        <v>117</v>
      </c>
      <c r="D26" s="6"/>
      <c r="E26" s="8"/>
      <c r="F26" s="8" t="s">
        <v>119</v>
      </c>
      <c r="G26" s="8" t="s">
        <v>66</v>
      </c>
      <c r="H26" s="6">
        <v>4</v>
      </c>
      <c r="I26" s="6"/>
      <c r="J26" s="6"/>
      <c r="K26" s="6"/>
      <c r="L26" s="8" t="s">
        <v>21</v>
      </c>
      <c r="M26" s="8" t="s">
        <v>22</v>
      </c>
    </row>
    <row r="27" ht="27" customHeight="1" spans="1:13">
      <c r="A27" s="8" t="s">
        <v>84</v>
      </c>
      <c r="B27" s="8" t="s">
        <v>116</v>
      </c>
      <c r="C27" s="8" t="s">
        <v>117</v>
      </c>
      <c r="D27" s="6"/>
      <c r="E27" s="8"/>
      <c r="F27" s="8" t="s">
        <v>120</v>
      </c>
      <c r="G27" s="8" t="s">
        <v>62</v>
      </c>
      <c r="H27" s="6">
        <v>4</v>
      </c>
      <c r="I27" s="6"/>
      <c r="J27" s="6"/>
      <c r="K27" s="6"/>
      <c r="L27" s="8" t="s">
        <v>21</v>
      </c>
      <c r="M27" s="8" t="s">
        <v>22</v>
      </c>
    </row>
    <row r="28" ht="27" customHeight="1" spans="1:13">
      <c r="A28" s="8" t="s">
        <v>84</v>
      </c>
      <c r="B28" s="8" t="s">
        <v>116</v>
      </c>
      <c r="C28" s="8" t="s">
        <v>117</v>
      </c>
      <c r="D28" s="6"/>
      <c r="E28" s="8"/>
      <c r="F28" s="8" t="s">
        <v>121</v>
      </c>
      <c r="G28" s="8" t="s">
        <v>43</v>
      </c>
      <c r="H28" s="6">
        <v>4</v>
      </c>
      <c r="I28" s="6"/>
      <c r="J28" s="6"/>
      <c r="K28" s="6"/>
      <c r="L28" s="8" t="s">
        <v>21</v>
      </c>
      <c r="M28" s="8" t="s">
        <v>22</v>
      </c>
    </row>
    <row r="29" ht="27" customHeight="1" spans="1:13">
      <c r="A29" s="89"/>
      <c r="B29" s="81"/>
      <c r="C29" s="81"/>
      <c r="D29" s="18"/>
      <c r="E29" s="18">
        <f>COUNTIF(D25,"Y")</f>
        <v>1</v>
      </c>
      <c r="F29" s="81"/>
      <c r="G29" s="81"/>
      <c r="H29" s="81">
        <f>COUNT(H25:H28)</f>
        <v>4</v>
      </c>
      <c r="I29" s="42"/>
      <c r="J29" s="42"/>
      <c r="K29" s="42"/>
      <c r="L29" s="81"/>
      <c r="M29" s="81">
        <f>COUNTIF(L25:L28,"是")</f>
        <v>1</v>
      </c>
    </row>
    <row r="30" ht="27" customHeight="1" spans="1:13">
      <c r="A30" s="24" t="s">
        <v>82</v>
      </c>
      <c r="B30" s="24"/>
      <c r="C30" s="24"/>
      <c r="D30" s="24"/>
      <c r="E30" s="24">
        <f>E24+E29</f>
        <v>8</v>
      </c>
      <c r="F30" s="24"/>
      <c r="G30" s="24"/>
      <c r="H30" s="24">
        <f>H24+H29</f>
        <v>23</v>
      </c>
      <c r="I30" s="24"/>
      <c r="J30" s="24"/>
      <c r="K30" s="24"/>
      <c r="L30" s="24"/>
      <c r="M30" s="24">
        <f>M24+M29</f>
        <v>8</v>
      </c>
    </row>
  </sheetData>
  <autoFilter xmlns:etc="http://www.wps.cn/officeDocument/2017/etCustomData" ref="A2:M30" etc:filterBottomFollowUsedRange="0">
    <extLst/>
  </autoFilter>
  <sortState ref="A2:R496">
    <sortCondition ref="B2" descending="1"/>
  </sortState>
  <mergeCells count="20">
    <mergeCell ref="A1:M1"/>
    <mergeCell ref="B17:B19"/>
    <mergeCell ref="C17:C19"/>
    <mergeCell ref="D3:D4"/>
    <mergeCell ref="D5:D8"/>
    <mergeCell ref="D9:D12"/>
    <mergeCell ref="D13:D14"/>
    <mergeCell ref="D15:D16"/>
    <mergeCell ref="D17:D19"/>
    <mergeCell ref="D20:D21"/>
    <mergeCell ref="D25:D28"/>
    <mergeCell ref="E3:E4"/>
    <mergeCell ref="E5:E8"/>
    <mergeCell ref="E9:E12"/>
    <mergeCell ref="E13:E14"/>
    <mergeCell ref="E15:E16"/>
    <mergeCell ref="E17:E19"/>
    <mergeCell ref="E20:E21"/>
    <mergeCell ref="E25:E28"/>
    <mergeCell ref="I17:I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2"/>
  <sheetViews>
    <sheetView workbookViewId="0">
      <selection activeCell="J2" sqref="G$1:G$1048576 J$1:K$1048576"/>
    </sheetView>
  </sheetViews>
  <sheetFormatPr defaultColWidth="9" defaultRowHeight="13.5"/>
  <cols>
    <col min="1" max="3" width="9" style="39"/>
    <col min="4" max="4" width="4" style="39" customWidth="1"/>
    <col min="5" max="16384" width="9" style="39"/>
  </cols>
  <sheetData>
    <row r="1" ht="45" customHeight="1" spans="1:10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123</v>
      </c>
      <c r="B3" s="6" t="s">
        <v>124</v>
      </c>
      <c r="C3" s="6" t="s">
        <v>125</v>
      </c>
      <c r="D3" s="19" t="s">
        <v>16</v>
      </c>
      <c r="E3" s="19" t="s">
        <v>126</v>
      </c>
      <c r="F3" s="6" t="s">
        <v>127</v>
      </c>
      <c r="G3" s="6" t="s">
        <v>62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123</v>
      </c>
      <c r="B4" s="6" t="s">
        <v>124</v>
      </c>
      <c r="C4" s="6" t="s">
        <v>125</v>
      </c>
      <c r="D4" s="21"/>
      <c r="E4" s="21"/>
      <c r="F4" s="6" t="s">
        <v>128</v>
      </c>
      <c r="G4" s="6" t="s">
        <v>66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123</v>
      </c>
      <c r="B5" s="6" t="s">
        <v>124</v>
      </c>
      <c r="C5" s="6" t="s">
        <v>125</v>
      </c>
      <c r="D5" s="21"/>
      <c r="E5" s="21"/>
      <c r="F5" s="6" t="s">
        <v>129</v>
      </c>
      <c r="G5" s="6" t="s">
        <v>43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123</v>
      </c>
      <c r="B6" s="6" t="s">
        <v>124</v>
      </c>
      <c r="C6" s="6" t="s">
        <v>125</v>
      </c>
      <c r="D6" s="42"/>
      <c r="E6" s="42"/>
      <c r="F6" s="6" t="s">
        <v>126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123</v>
      </c>
      <c r="B7" s="6" t="s">
        <v>124</v>
      </c>
      <c r="C7" s="6" t="s">
        <v>130</v>
      </c>
      <c r="D7" s="19" t="s">
        <v>16</v>
      </c>
      <c r="E7" s="19" t="s">
        <v>131</v>
      </c>
      <c r="F7" s="6" t="s">
        <v>131</v>
      </c>
      <c r="G7" s="6" t="s">
        <v>23</v>
      </c>
      <c r="H7" s="6">
        <v>3</v>
      </c>
      <c r="I7" s="8" t="s">
        <v>25</v>
      </c>
      <c r="J7" s="6" t="s">
        <v>22</v>
      </c>
    </row>
    <row r="8" ht="27" customHeight="1" spans="1:10">
      <c r="A8" s="6" t="s">
        <v>123</v>
      </c>
      <c r="B8" s="6" t="s">
        <v>124</v>
      </c>
      <c r="C8" s="6" t="s">
        <v>130</v>
      </c>
      <c r="D8" s="21"/>
      <c r="E8" s="21"/>
      <c r="F8" s="6" t="s">
        <v>132</v>
      </c>
      <c r="G8" s="6" t="s">
        <v>133</v>
      </c>
      <c r="H8" s="6">
        <v>3</v>
      </c>
      <c r="I8" s="8" t="s">
        <v>21</v>
      </c>
      <c r="J8" s="6" t="s">
        <v>22</v>
      </c>
    </row>
    <row r="9" ht="27" customHeight="1" spans="1:10">
      <c r="A9" s="6" t="s">
        <v>123</v>
      </c>
      <c r="B9" s="6" t="s">
        <v>124</v>
      </c>
      <c r="C9" s="6" t="s">
        <v>130</v>
      </c>
      <c r="D9" s="42"/>
      <c r="E9" s="42"/>
      <c r="F9" s="6" t="s">
        <v>134</v>
      </c>
      <c r="G9" s="6" t="s">
        <v>110</v>
      </c>
      <c r="H9" s="6">
        <v>3</v>
      </c>
      <c r="I9" s="8" t="s">
        <v>21</v>
      </c>
      <c r="J9" s="6" t="s">
        <v>22</v>
      </c>
    </row>
    <row r="10" ht="27" customHeight="1" spans="1:10">
      <c r="A10" s="6" t="s">
        <v>123</v>
      </c>
      <c r="B10" s="6" t="s">
        <v>124</v>
      </c>
      <c r="C10" s="75" t="s">
        <v>135</v>
      </c>
      <c r="D10" s="75" t="s">
        <v>16</v>
      </c>
      <c r="E10" s="75" t="s">
        <v>136</v>
      </c>
      <c r="F10" s="11" t="s">
        <v>136</v>
      </c>
      <c r="G10" s="39" t="s">
        <v>137</v>
      </c>
      <c r="H10" s="11">
        <v>3</v>
      </c>
      <c r="I10" s="8" t="s">
        <v>25</v>
      </c>
      <c r="J10" s="6" t="s">
        <v>22</v>
      </c>
    </row>
    <row r="11" ht="27" customHeight="1" spans="1:10">
      <c r="A11" s="6" t="s">
        <v>123</v>
      </c>
      <c r="B11" s="6" t="s">
        <v>124</v>
      </c>
      <c r="C11" s="62"/>
      <c r="D11" s="62"/>
      <c r="E11" s="62"/>
      <c r="F11" s="11" t="s">
        <v>138</v>
      </c>
      <c r="G11" s="39" t="s">
        <v>139</v>
      </c>
      <c r="H11" s="11">
        <v>3</v>
      </c>
      <c r="I11" s="8" t="s">
        <v>21</v>
      </c>
      <c r="J11" s="6" t="s">
        <v>22</v>
      </c>
    </row>
    <row r="12" ht="27" customHeight="1" spans="1:10">
      <c r="A12" s="6" t="s">
        <v>123</v>
      </c>
      <c r="B12" s="6" t="s">
        <v>124</v>
      </c>
      <c r="C12" s="67"/>
      <c r="D12" s="67"/>
      <c r="E12" s="67"/>
      <c r="F12" s="11" t="s">
        <v>140</v>
      </c>
      <c r="G12" s="39" t="s">
        <v>141</v>
      </c>
      <c r="H12" s="11">
        <v>3</v>
      </c>
      <c r="I12" s="8" t="s">
        <v>21</v>
      </c>
      <c r="J12" s="6" t="s">
        <v>22</v>
      </c>
    </row>
    <row r="13" ht="27" customHeight="1" spans="1:10">
      <c r="A13" s="6" t="s">
        <v>123</v>
      </c>
      <c r="B13" s="6" t="s">
        <v>124</v>
      </c>
      <c r="C13" s="75" t="s">
        <v>142</v>
      </c>
      <c r="D13" s="75" t="s">
        <v>16</v>
      </c>
      <c r="E13" s="75" t="s">
        <v>143</v>
      </c>
      <c r="F13" s="11" t="s">
        <v>143</v>
      </c>
      <c r="G13" s="39" t="s">
        <v>23</v>
      </c>
      <c r="H13" s="11">
        <v>2</v>
      </c>
      <c r="I13" s="8" t="s">
        <v>25</v>
      </c>
      <c r="J13" s="6" t="s">
        <v>22</v>
      </c>
    </row>
    <row r="14" ht="27" customHeight="1" spans="1:10">
      <c r="A14" s="6" t="s">
        <v>123</v>
      </c>
      <c r="B14" s="6" t="s">
        <v>124</v>
      </c>
      <c r="C14" s="67"/>
      <c r="D14" s="67"/>
      <c r="E14" s="67"/>
      <c r="F14" s="11" t="s">
        <v>144</v>
      </c>
      <c r="G14" s="39" t="s">
        <v>145</v>
      </c>
      <c r="H14" s="11">
        <v>2</v>
      </c>
      <c r="I14" s="8" t="s">
        <v>21</v>
      </c>
      <c r="J14" s="6" t="s">
        <v>22</v>
      </c>
    </row>
    <row r="15" ht="27" customHeight="1" spans="1:11">
      <c r="A15" s="8" t="s">
        <v>84</v>
      </c>
      <c r="B15" s="76" t="s">
        <v>124</v>
      </c>
      <c r="C15" s="76" t="s">
        <v>146</v>
      </c>
      <c r="D15" s="77" t="s">
        <v>16</v>
      </c>
      <c r="E15" s="78" t="s">
        <v>147</v>
      </c>
      <c r="F15" s="79" t="s">
        <v>147</v>
      </c>
      <c r="G15" s="44" t="s">
        <v>148</v>
      </c>
      <c r="H15" s="79">
        <v>2</v>
      </c>
      <c r="I15" s="8" t="s">
        <v>25</v>
      </c>
      <c r="J15" s="8" t="s">
        <v>22</v>
      </c>
      <c r="K15" s="8"/>
    </row>
    <row r="16" ht="27" customHeight="1" spans="1:11">
      <c r="A16" s="8" t="s">
        <v>84</v>
      </c>
      <c r="B16" s="76" t="s">
        <v>124</v>
      </c>
      <c r="C16" s="76" t="s">
        <v>146</v>
      </c>
      <c r="D16" s="80"/>
      <c r="E16" s="71"/>
      <c r="F16" s="11" t="s">
        <v>149</v>
      </c>
      <c r="G16" s="44" t="s">
        <v>141</v>
      </c>
      <c r="H16" s="79">
        <v>2</v>
      </c>
      <c r="I16" s="8" t="s">
        <v>21</v>
      </c>
      <c r="J16" s="8" t="s">
        <v>22</v>
      </c>
      <c r="K16" s="8"/>
    </row>
    <row r="17" ht="2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7" customHeight="1" spans="1:10">
      <c r="A18" s="16" t="s">
        <v>33</v>
      </c>
      <c r="B18" s="17"/>
      <c r="C18" s="17"/>
      <c r="D18" s="17"/>
      <c r="E18" s="17">
        <f>COUNTIF(D3:D16,"Y")</f>
        <v>5</v>
      </c>
      <c r="F18" s="17"/>
      <c r="G18" s="17"/>
      <c r="H18" s="17">
        <f>COUNT(H3:H17)</f>
        <v>14</v>
      </c>
      <c r="I18" s="17"/>
      <c r="J18" s="17">
        <f>COUNTIF(I3:I14,"是")</f>
        <v>4</v>
      </c>
    </row>
    <row r="19" ht="27" customHeight="1" spans="1:10">
      <c r="A19" s="6" t="s">
        <v>123</v>
      </c>
      <c r="B19" s="6" t="s">
        <v>150</v>
      </c>
      <c r="C19" s="6" t="s">
        <v>151</v>
      </c>
      <c r="D19" s="19" t="s">
        <v>16</v>
      </c>
      <c r="E19" s="19" t="s">
        <v>152</v>
      </c>
      <c r="F19" s="6" t="s">
        <v>153</v>
      </c>
      <c r="G19" s="6" t="s">
        <v>96</v>
      </c>
      <c r="H19" s="6">
        <v>4</v>
      </c>
      <c r="I19" s="6" t="s">
        <v>21</v>
      </c>
      <c r="J19" s="6" t="s">
        <v>22</v>
      </c>
    </row>
    <row r="20" ht="27" customHeight="1" spans="1:10">
      <c r="A20" s="6" t="s">
        <v>123</v>
      </c>
      <c r="B20" s="6" t="s">
        <v>150</v>
      </c>
      <c r="C20" s="6" t="s">
        <v>151</v>
      </c>
      <c r="D20" s="21"/>
      <c r="E20" s="21"/>
      <c r="F20" s="6" t="s">
        <v>154</v>
      </c>
      <c r="G20" s="6" t="s">
        <v>43</v>
      </c>
      <c r="H20" s="6">
        <v>4</v>
      </c>
      <c r="I20" s="6" t="s">
        <v>21</v>
      </c>
      <c r="J20" s="6" t="s">
        <v>22</v>
      </c>
    </row>
    <row r="21" ht="27" customHeight="1" spans="1:10">
      <c r="A21" s="6" t="s">
        <v>123</v>
      </c>
      <c r="B21" s="6" t="s">
        <v>150</v>
      </c>
      <c r="C21" s="6" t="s">
        <v>151</v>
      </c>
      <c r="D21" s="21"/>
      <c r="E21" s="21"/>
      <c r="F21" s="6" t="s">
        <v>155</v>
      </c>
      <c r="G21" s="6" t="s">
        <v>43</v>
      </c>
      <c r="H21" s="6">
        <v>4</v>
      </c>
      <c r="I21" s="6" t="s">
        <v>21</v>
      </c>
      <c r="J21" s="6" t="s">
        <v>22</v>
      </c>
    </row>
    <row r="22" ht="27" customHeight="1" spans="1:10">
      <c r="A22" s="6" t="s">
        <v>123</v>
      </c>
      <c r="B22" s="6" t="s">
        <v>150</v>
      </c>
      <c r="C22" s="6" t="s">
        <v>151</v>
      </c>
      <c r="D22" s="42"/>
      <c r="E22" s="42"/>
      <c r="F22" s="6" t="s">
        <v>152</v>
      </c>
      <c r="G22" s="6" t="s">
        <v>23</v>
      </c>
      <c r="H22" s="6">
        <v>4</v>
      </c>
      <c r="I22" s="6" t="s">
        <v>25</v>
      </c>
      <c r="J22" s="6" t="s">
        <v>22</v>
      </c>
    </row>
    <row r="23" ht="27" customHeight="1" spans="1:10">
      <c r="A23" s="6"/>
      <c r="B23" s="6"/>
      <c r="C23" s="6"/>
      <c r="D23" s="42"/>
      <c r="E23" s="42"/>
      <c r="F23" s="6"/>
      <c r="G23" s="6"/>
      <c r="H23" s="6"/>
      <c r="I23" s="6"/>
      <c r="J23" s="6"/>
    </row>
    <row r="24" ht="27" customHeight="1" spans="1:10">
      <c r="A24" s="16" t="s">
        <v>33</v>
      </c>
      <c r="B24" s="17"/>
      <c r="C24" s="17"/>
      <c r="D24" s="18"/>
      <c r="E24" s="18">
        <f>COUNTIF(D19:D23,"Y")</f>
        <v>1</v>
      </c>
      <c r="F24" s="81"/>
      <c r="G24" s="81"/>
      <c r="H24" s="81">
        <f>COUNT(H19:H23)</f>
        <v>4</v>
      </c>
      <c r="I24" s="17"/>
      <c r="J24" s="17">
        <f>COUNTIF(I19:I23,"是")</f>
        <v>1</v>
      </c>
    </row>
    <row r="25" ht="27" customHeight="1" spans="1:10">
      <c r="A25" s="6" t="s">
        <v>123</v>
      </c>
      <c r="B25" s="6" t="s">
        <v>156</v>
      </c>
      <c r="C25" s="6" t="s">
        <v>157</v>
      </c>
      <c r="D25" s="19" t="s">
        <v>16</v>
      </c>
      <c r="E25" s="19" t="s">
        <v>158</v>
      </c>
      <c r="F25" s="6" t="s">
        <v>159</v>
      </c>
      <c r="G25" s="6" t="s">
        <v>62</v>
      </c>
      <c r="H25" s="6">
        <v>3</v>
      </c>
      <c r="I25" s="6" t="s">
        <v>21</v>
      </c>
      <c r="J25" s="6" t="s">
        <v>22</v>
      </c>
    </row>
    <row r="26" ht="27" customHeight="1" spans="1:10">
      <c r="A26" s="6" t="s">
        <v>123</v>
      </c>
      <c r="B26" s="6" t="s">
        <v>156</v>
      </c>
      <c r="C26" s="6" t="s">
        <v>157</v>
      </c>
      <c r="D26" s="21"/>
      <c r="E26" s="21"/>
      <c r="F26" s="6" t="s">
        <v>158</v>
      </c>
      <c r="G26" s="6" t="s">
        <v>23</v>
      </c>
      <c r="H26" s="6">
        <v>3</v>
      </c>
      <c r="I26" s="6" t="s">
        <v>25</v>
      </c>
      <c r="J26" s="6" t="s">
        <v>22</v>
      </c>
    </row>
    <row r="27" ht="27" customHeight="1" spans="1:10">
      <c r="A27" s="6" t="s">
        <v>123</v>
      </c>
      <c r="B27" s="6" t="s">
        <v>156</v>
      </c>
      <c r="C27" s="6" t="s">
        <v>157</v>
      </c>
      <c r="D27" s="42"/>
      <c r="E27" s="42"/>
      <c r="F27" s="6" t="s">
        <v>160</v>
      </c>
      <c r="G27" s="6" t="s">
        <v>66</v>
      </c>
      <c r="H27" s="6">
        <v>3</v>
      </c>
      <c r="I27" s="6" t="s">
        <v>25</v>
      </c>
      <c r="J27" s="6" t="s">
        <v>22</v>
      </c>
    </row>
    <row r="28" ht="27" customHeight="1" spans="1:10">
      <c r="A28" s="6" t="s">
        <v>123</v>
      </c>
      <c r="B28" s="6" t="s">
        <v>156</v>
      </c>
      <c r="C28" s="6" t="s">
        <v>157</v>
      </c>
      <c r="D28" s="19" t="s">
        <v>16</v>
      </c>
      <c r="E28" s="19" t="s">
        <v>161</v>
      </c>
      <c r="F28" s="6" t="s">
        <v>162</v>
      </c>
      <c r="G28" s="6" t="s">
        <v>43</v>
      </c>
      <c r="H28" s="6">
        <v>2</v>
      </c>
      <c r="I28" s="6" t="s">
        <v>21</v>
      </c>
      <c r="J28" s="6" t="s">
        <v>22</v>
      </c>
    </row>
    <row r="29" ht="27" customHeight="1" spans="1:10">
      <c r="A29" s="6" t="s">
        <v>123</v>
      </c>
      <c r="B29" s="6" t="s">
        <v>156</v>
      </c>
      <c r="C29" s="6" t="s">
        <v>157</v>
      </c>
      <c r="D29" s="42"/>
      <c r="E29" s="42"/>
      <c r="F29" s="6" t="s">
        <v>161</v>
      </c>
      <c r="G29" s="6" t="s">
        <v>23</v>
      </c>
      <c r="H29" s="6">
        <v>2</v>
      </c>
      <c r="I29" s="6" t="s">
        <v>25</v>
      </c>
      <c r="J29" s="6" t="s">
        <v>22</v>
      </c>
    </row>
    <row r="30" ht="27" customHeight="1" spans="1:10">
      <c r="A30" s="6" t="s">
        <v>123</v>
      </c>
      <c r="B30" s="6" t="s">
        <v>156</v>
      </c>
      <c r="C30" s="6" t="s">
        <v>157</v>
      </c>
      <c r="D30" s="19" t="s">
        <v>16</v>
      </c>
      <c r="E30" s="19" t="s">
        <v>163</v>
      </c>
      <c r="F30" s="6" t="s">
        <v>164</v>
      </c>
      <c r="G30" s="6" t="s">
        <v>89</v>
      </c>
      <c r="H30" s="6">
        <v>4</v>
      </c>
      <c r="I30" s="6" t="s">
        <v>21</v>
      </c>
      <c r="J30" s="6" t="s">
        <v>22</v>
      </c>
    </row>
    <row r="31" ht="27" customHeight="1" spans="1:10">
      <c r="A31" s="6" t="s">
        <v>123</v>
      </c>
      <c r="B31" s="6" t="s">
        <v>156</v>
      </c>
      <c r="C31" s="6" t="s">
        <v>157</v>
      </c>
      <c r="D31" s="21"/>
      <c r="E31" s="21"/>
      <c r="F31" s="6" t="s">
        <v>165</v>
      </c>
      <c r="G31" s="6" t="s">
        <v>89</v>
      </c>
      <c r="H31" s="6">
        <v>4</v>
      </c>
      <c r="I31" s="6" t="s">
        <v>21</v>
      </c>
      <c r="J31" s="6" t="s">
        <v>22</v>
      </c>
    </row>
    <row r="32" ht="27" customHeight="1" spans="1:10">
      <c r="A32" s="6" t="s">
        <v>123</v>
      </c>
      <c r="B32" s="6" t="s">
        <v>156</v>
      </c>
      <c r="C32" s="6" t="s">
        <v>157</v>
      </c>
      <c r="D32" s="21"/>
      <c r="E32" s="21"/>
      <c r="F32" s="6" t="s">
        <v>166</v>
      </c>
      <c r="G32" s="6" t="s">
        <v>66</v>
      </c>
      <c r="H32" s="6">
        <v>4</v>
      </c>
      <c r="I32" s="6" t="s">
        <v>21</v>
      </c>
      <c r="J32" s="6" t="s">
        <v>22</v>
      </c>
    </row>
    <row r="33" ht="27" customHeight="1" spans="1:10">
      <c r="A33" s="6" t="s">
        <v>123</v>
      </c>
      <c r="B33" s="6" t="s">
        <v>156</v>
      </c>
      <c r="C33" s="6" t="s">
        <v>157</v>
      </c>
      <c r="D33" s="42"/>
      <c r="E33" s="42"/>
      <c r="F33" s="6" t="s">
        <v>163</v>
      </c>
      <c r="G33" s="6" t="s">
        <v>23</v>
      </c>
      <c r="H33" s="6">
        <v>4</v>
      </c>
      <c r="I33" s="6" t="s">
        <v>25</v>
      </c>
      <c r="J33" s="6" t="s">
        <v>22</v>
      </c>
    </row>
    <row r="34" ht="27" customHeight="1" spans="1:10">
      <c r="A34" s="16" t="s">
        <v>33</v>
      </c>
      <c r="B34" s="17"/>
      <c r="C34" s="17"/>
      <c r="D34" s="18"/>
      <c r="E34" s="18">
        <f>COUNTIF(D25:D33,"Y")</f>
        <v>3</v>
      </c>
      <c r="F34" s="17"/>
      <c r="G34" s="17"/>
      <c r="H34" s="17">
        <f>COUNT(H25:H33)</f>
        <v>9</v>
      </c>
      <c r="I34" s="17"/>
      <c r="J34" s="17">
        <f>COUNTIF(I25:I33,"是")</f>
        <v>4</v>
      </c>
    </row>
    <row r="35" ht="27" customHeight="1" spans="1:10">
      <c r="A35" s="6" t="s">
        <v>123</v>
      </c>
      <c r="B35" s="6" t="s">
        <v>167</v>
      </c>
      <c r="C35" s="6" t="s">
        <v>168</v>
      </c>
      <c r="D35" s="19" t="s">
        <v>16</v>
      </c>
      <c r="E35" s="19" t="s">
        <v>169</v>
      </c>
      <c r="F35" s="6" t="s">
        <v>169</v>
      </c>
      <c r="G35" s="6" t="s">
        <v>23</v>
      </c>
      <c r="H35" s="6">
        <v>3</v>
      </c>
      <c r="I35" s="6" t="s">
        <v>25</v>
      </c>
      <c r="J35" s="6" t="s">
        <v>22</v>
      </c>
    </row>
    <row r="36" ht="27" customHeight="1" spans="1:10">
      <c r="A36" s="6" t="s">
        <v>123</v>
      </c>
      <c r="B36" s="6" t="s">
        <v>167</v>
      </c>
      <c r="C36" s="6" t="s">
        <v>168</v>
      </c>
      <c r="D36" s="21"/>
      <c r="E36" s="21"/>
      <c r="F36" s="6" t="s">
        <v>170</v>
      </c>
      <c r="G36" s="6" t="s">
        <v>171</v>
      </c>
      <c r="H36" s="6">
        <v>3</v>
      </c>
      <c r="I36" s="6" t="s">
        <v>21</v>
      </c>
      <c r="J36" s="6" t="s">
        <v>22</v>
      </c>
    </row>
    <row r="37" ht="27" customHeight="1" spans="1:10">
      <c r="A37" s="6" t="s">
        <v>123</v>
      </c>
      <c r="B37" s="6" t="s">
        <v>167</v>
      </c>
      <c r="C37" s="6" t="s">
        <v>168</v>
      </c>
      <c r="D37" s="42"/>
      <c r="E37" s="42"/>
      <c r="F37" s="6" t="s">
        <v>172</v>
      </c>
      <c r="G37" s="6" t="s">
        <v>171</v>
      </c>
      <c r="H37" s="6">
        <v>3</v>
      </c>
      <c r="I37" s="6" t="s">
        <v>21</v>
      </c>
      <c r="J37" s="6" t="s">
        <v>22</v>
      </c>
    </row>
    <row r="38" ht="27" customHeight="1" spans="1:10">
      <c r="A38" s="16" t="s">
        <v>33</v>
      </c>
      <c r="B38" s="17"/>
      <c r="C38" s="17"/>
      <c r="D38" s="18"/>
      <c r="E38" s="18">
        <f>COUNTIF(D35:D37,"Y")</f>
        <v>1</v>
      </c>
      <c r="F38" s="17"/>
      <c r="G38" s="17"/>
      <c r="H38" s="17">
        <f>COUNT(H35:H37)</f>
        <v>3</v>
      </c>
      <c r="I38" s="17"/>
      <c r="J38" s="17">
        <f>COUNTIF(I35:I37,"是")</f>
        <v>1</v>
      </c>
    </row>
    <row r="39" ht="27" customHeight="1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ht="27" customHeight="1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ht="27" customHeight="1" spans="1:10">
      <c r="A41" s="24" t="s">
        <v>33</v>
      </c>
      <c r="B41" s="24"/>
      <c r="C41" s="24"/>
      <c r="D41" s="44"/>
      <c r="E41" s="24">
        <f>COUNTIF(D39:D40,"Y")</f>
        <v>0</v>
      </c>
      <c r="F41" s="24"/>
      <c r="G41" s="24"/>
      <c r="H41" s="24">
        <f>COUNT(H39:H40)</f>
        <v>0</v>
      </c>
      <c r="I41" s="24"/>
      <c r="J41" s="24">
        <f>COUNTIF(I39:I40,"是")</f>
        <v>0</v>
      </c>
    </row>
    <row r="42" ht="27" customHeight="1" spans="1:10">
      <c r="A42" s="24" t="s">
        <v>82</v>
      </c>
      <c r="B42" s="24"/>
      <c r="C42" s="24"/>
      <c r="D42" s="44"/>
      <c r="E42" s="24">
        <f>E18+E24+E34+E38+E41</f>
        <v>10</v>
      </c>
      <c r="F42" s="24"/>
      <c r="G42" s="24"/>
      <c r="H42" s="24">
        <f>H18+H24+H34+H38+H41</f>
        <v>30</v>
      </c>
      <c r="I42" s="24"/>
      <c r="J42" s="24">
        <f>J18+J24+J34+J38+J41</f>
        <v>10</v>
      </c>
    </row>
  </sheetData>
  <autoFilter xmlns:etc="http://www.wps.cn/officeDocument/2017/etCustomData" ref="A2:J42" etc:filterBottomFollowUsedRange="0">
    <extLst/>
  </autoFilter>
  <sortState ref="A2:R345">
    <sortCondition ref="B2" descending="1"/>
  </sortState>
  <mergeCells count="23">
    <mergeCell ref="A1:J1"/>
    <mergeCell ref="C10:C12"/>
    <mergeCell ref="C13:C14"/>
    <mergeCell ref="D3:D6"/>
    <mergeCell ref="D7:D9"/>
    <mergeCell ref="D10:D12"/>
    <mergeCell ref="D13:D14"/>
    <mergeCell ref="D15:D16"/>
    <mergeCell ref="D19:D22"/>
    <mergeCell ref="D25:D27"/>
    <mergeCell ref="D28:D29"/>
    <mergeCell ref="D30:D33"/>
    <mergeCell ref="D35:D37"/>
    <mergeCell ref="E3:E6"/>
    <mergeCell ref="E7:E9"/>
    <mergeCell ref="E10:E12"/>
    <mergeCell ref="E13:E14"/>
    <mergeCell ref="E15:E16"/>
    <mergeCell ref="E19:E22"/>
    <mergeCell ref="E25:E27"/>
    <mergeCell ref="E28:E29"/>
    <mergeCell ref="E30:E33"/>
    <mergeCell ref="E35:E3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43"/>
  <sheetViews>
    <sheetView topLeftCell="A17" workbookViewId="0">
      <selection activeCell="M17" sqref="G$1:G$1048576 M$1:N$1048576"/>
    </sheetView>
  </sheetViews>
  <sheetFormatPr defaultColWidth="9" defaultRowHeight="13.5"/>
  <cols>
    <col min="1" max="3" width="9" style="39"/>
    <col min="4" max="4" width="5.125" style="39" customWidth="1"/>
    <col min="5" max="8" width="9" style="39"/>
    <col min="9" max="11" width="9" style="39" hidden="1" customWidth="1"/>
    <col min="12" max="16384" width="9" style="39"/>
  </cols>
  <sheetData>
    <row r="1" ht="39" customHeight="1" spans="1:13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174</v>
      </c>
      <c r="B3" s="6" t="s">
        <v>175</v>
      </c>
      <c r="C3" s="6" t="s">
        <v>176</v>
      </c>
      <c r="D3" s="6" t="s">
        <v>16</v>
      </c>
      <c r="E3" s="6" t="s">
        <v>177</v>
      </c>
      <c r="F3" s="6" t="s">
        <v>177</v>
      </c>
      <c r="G3" s="6" t="s">
        <v>23</v>
      </c>
      <c r="H3" s="6">
        <v>2</v>
      </c>
      <c r="I3" s="6" t="s">
        <v>20</v>
      </c>
      <c r="J3" s="6" t="s">
        <v>52</v>
      </c>
      <c r="K3" s="6" t="s">
        <v>53</v>
      </c>
      <c r="L3" s="6" t="s">
        <v>25</v>
      </c>
      <c r="M3" s="6" t="s">
        <v>22</v>
      </c>
    </row>
    <row r="4" ht="27" customHeight="1" spans="1:13">
      <c r="A4" s="6" t="s">
        <v>174</v>
      </c>
      <c r="B4" s="6" t="s">
        <v>175</v>
      </c>
      <c r="C4" s="6" t="s">
        <v>176</v>
      </c>
      <c r="D4" s="6"/>
      <c r="E4" s="6"/>
      <c r="F4" s="6" t="s">
        <v>178</v>
      </c>
      <c r="G4" s="6" t="s">
        <v>43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174</v>
      </c>
      <c r="B5" s="6" t="s">
        <v>175</v>
      </c>
      <c r="C5" s="6"/>
      <c r="D5" s="6" t="s">
        <v>16</v>
      </c>
      <c r="E5" s="8" t="s">
        <v>179</v>
      </c>
      <c r="F5" s="6" t="s">
        <v>179</v>
      </c>
      <c r="G5" s="6" t="s">
        <v>23</v>
      </c>
      <c r="H5" s="6">
        <v>2</v>
      </c>
      <c r="I5" s="6" t="s">
        <v>24</v>
      </c>
      <c r="J5" s="6"/>
      <c r="K5" s="6"/>
      <c r="L5" s="8" t="s">
        <v>25</v>
      </c>
      <c r="M5" s="6" t="s">
        <v>22</v>
      </c>
    </row>
    <row r="6" ht="27" customHeight="1" spans="1:13">
      <c r="A6" s="6" t="s">
        <v>174</v>
      </c>
      <c r="B6" s="6" t="s">
        <v>175</v>
      </c>
      <c r="C6" s="6"/>
      <c r="D6" s="6"/>
      <c r="E6" s="6"/>
      <c r="F6" s="6" t="s">
        <v>180</v>
      </c>
      <c r="G6" s="6" t="s">
        <v>89</v>
      </c>
      <c r="H6" s="6">
        <v>2</v>
      </c>
      <c r="I6" s="6" t="s">
        <v>41</v>
      </c>
      <c r="J6" s="6"/>
      <c r="K6" s="6"/>
      <c r="L6" s="6" t="s">
        <v>21</v>
      </c>
      <c r="M6" s="8" t="s">
        <v>22</v>
      </c>
    </row>
    <row r="7" ht="27" customHeight="1" spans="1:13">
      <c r="A7" s="6" t="s">
        <v>174</v>
      </c>
      <c r="B7" s="8" t="s">
        <v>175</v>
      </c>
      <c r="C7" s="8" t="s">
        <v>181</v>
      </c>
      <c r="D7" s="19" t="s">
        <v>16</v>
      </c>
      <c r="E7" s="40" t="s">
        <v>182</v>
      </c>
      <c r="F7" s="41" t="s">
        <v>182</v>
      </c>
      <c r="G7" s="8" t="s">
        <v>23</v>
      </c>
      <c r="H7" s="6">
        <v>2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6" t="s">
        <v>174</v>
      </c>
      <c r="B8" s="8" t="s">
        <v>175</v>
      </c>
      <c r="C8" s="8" t="s">
        <v>181</v>
      </c>
      <c r="D8" s="42"/>
      <c r="E8" s="43"/>
      <c r="F8" s="41" t="s">
        <v>183</v>
      </c>
      <c r="G8" s="8" t="s">
        <v>62</v>
      </c>
      <c r="H8" s="6">
        <v>2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16" t="s">
        <v>33</v>
      </c>
      <c r="B9" s="17"/>
      <c r="C9" s="17"/>
      <c r="D9" s="17"/>
      <c r="E9" s="17">
        <f>COUNTIF(D3:D8,"Y")</f>
        <v>3</v>
      </c>
      <c r="F9" s="17"/>
      <c r="G9" s="17"/>
      <c r="H9" s="17">
        <f>COUNT(H3:H8)</f>
        <v>6</v>
      </c>
      <c r="I9" s="6"/>
      <c r="J9" s="6"/>
      <c r="K9" s="6"/>
      <c r="L9" s="17"/>
      <c r="M9" s="17">
        <f>COUNTIF(L3:L8,"是")</f>
        <v>3</v>
      </c>
    </row>
    <row r="10" ht="27" customHeight="1" spans="1:13">
      <c r="A10" s="6" t="s">
        <v>174</v>
      </c>
      <c r="B10" s="6" t="s">
        <v>184</v>
      </c>
      <c r="C10" s="8" t="s">
        <v>185</v>
      </c>
      <c r="D10" s="6" t="s">
        <v>16</v>
      </c>
      <c r="E10" s="6" t="s">
        <v>186</v>
      </c>
      <c r="F10" s="6" t="s">
        <v>187</v>
      </c>
      <c r="G10" s="6" t="s">
        <v>43</v>
      </c>
      <c r="H10" s="6">
        <v>4</v>
      </c>
      <c r="I10" s="6" t="s">
        <v>41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174</v>
      </c>
      <c r="B11" s="6" t="s">
        <v>184</v>
      </c>
      <c r="C11" s="6" t="s">
        <v>185</v>
      </c>
      <c r="D11" s="6"/>
      <c r="E11" s="6"/>
      <c r="F11" s="6" t="s">
        <v>188</v>
      </c>
      <c r="G11" s="6" t="s">
        <v>96</v>
      </c>
      <c r="H11" s="6">
        <v>4</v>
      </c>
      <c r="I11" s="6" t="s">
        <v>20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174</v>
      </c>
      <c r="B12" s="6" t="s">
        <v>184</v>
      </c>
      <c r="C12" s="6" t="s">
        <v>185</v>
      </c>
      <c r="D12" s="6"/>
      <c r="E12" s="6"/>
      <c r="F12" s="6" t="s">
        <v>189</v>
      </c>
      <c r="G12" s="6" t="s">
        <v>43</v>
      </c>
      <c r="H12" s="6">
        <v>4</v>
      </c>
      <c r="I12" s="6" t="s">
        <v>41</v>
      </c>
      <c r="J12" s="6"/>
      <c r="K12" s="6"/>
      <c r="L12" s="6" t="s">
        <v>21</v>
      </c>
      <c r="M12" s="6" t="s">
        <v>22</v>
      </c>
    </row>
    <row r="13" ht="27" customHeight="1" spans="1:13">
      <c r="A13" s="6" t="s">
        <v>174</v>
      </c>
      <c r="B13" s="6" t="s">
        <v>184</v>
      </c>
      <c r="C13" s="6" t="s">
        <v>185</v>
      </c>
      <c r="D13" s="6"/>
      <c r="E13" s="6"/>
      <c r="F13" s="6" t="s">
        <v>186</v>
      </c>
      <c r="G13" s="6" t="s">
        <v>23</v>
      </c>
      <c r="H13" s="6">
        <v>4</v>
      </c>
      <c r="I13" s="6" t="s">
        <v>20</v>
      </c>
      <c r="J13" s="6" t="s">
        <v>90</v>
      </c>
      <c r="K13" s="6" t="s">
        <v>45</v>
      </c>
      <c r="L13" s="6" t="s">
        <v>25</v>
      </c>
      <c r="M13" s="6" t="s">
        <v>22</v>
      </c>
    </row>
    <row r="14" ht="27" customHeight="1" spans="1:13">
      <c r="A14" s="6" t="s">
        <v>174</v>
      </c>
      <c r="B14" s="6" t="s">
        <v>184</v>
      </c>
      <c r="C14" s="6" t="s">
        <v>185</v>
      </c>
      <c r="D14" s="6" t="s">
        <v>16</v>
      </c>
      <c r="E14" s="6" t="s">
        <v>190</v>
      </c>
      <c r="F14" s="6" t="s">
        <v>191</v>
      </c>
      <c r="G14" s="6" t="s">
        <v>43</v>
      </c>
      <c r="H14" s="6">
        <v>5</v>
      </c>
      <c r="I14" s="6" t="s">
        <v>41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174</v>
      </c>
      <c r="B15" s="6" t="s">
        <v>184</v>
      </c>
      <c r="C15" s="6" t="s">
        <v>185</v>
      </c>
      <c r="D15" s="6"/>
      <c r="E15" s="6"/>
      <c r="F15" s="6" t="s">
        <v>192</v>
      </c>
      <c r="G15" s="6" t="s">
        <v>96</v>
      </c>
      <c r="H15" s="6">
        <v>5</v>
      </c>
      <c r="I15" s="6" t="s">
        <v>41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174</v>
      </c>
      <c r="B16" s="6" t="s">
        <v>184</v>
      </c>
      <c r="C16" s="6" t="s">
        <v>185</v>
      </c>
      <c r="D16" s="6"/>
      <c r="E16" s="6"/>
      <c r="F16" s="6" t="s">
        <v>193</v>
      </c>
      <c r="G16" s="6" t="s">
        <v>171</v>
      </c>
      <c r="H16" s="6">
        <v>5</v>
      </c>
      <c r="I16" s="6" t="s">
        <v>20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174</v>
      </c>
      <c r="B17" s="6" t="s">
        <v>184</v>
      </c>
      <c r="C17" s="6" t="s">
        <v>185</v>
      </c>
      <c r="D17" s="6"/>
      <c r="E17" s="6"/>
      <c r="F17" s="6" t="s">
        <v>194</v>
      </c>
      <c r="G17" s="6" t="s">
        <v>43</v>
      </c>
      <c r="H17" s="6">
        <v>5</v>
      </c>
      <c r="I17" s="6" t="s">
        <v>41</v>
      </c>
      <c r="J17" s="6"/>
      <c r="K17" s="6"/>
      <c r="L17" s="6" t="s">
        <v>21</v>
      </c>
      <c r="M17" s="6" t="s">
        <v>22</v>
      </c>
    </row>
    <row r="18" ht="27" customHeight="1" spans="1:13">
      <c r="A18" s="6" t="s">
        <v>174</v>
      </c>
      <c r="B18" s="6" t="s">
        <v>184</v>
      </c>
      <c r="C18" s="6" t="s">
        <v>185</v>
      </c>
      <c r="D18" s="6"/>
      <c r="E18" s="6"/>
      <c r="F18" s="6" t="s">
        <v>190</v>
      </c>
      <c r="G18" s="6" t="s">
        <v>23</v>
      </c>
      <c r="H18" s="6">
        <v>5</v>
      </c>
      <c r="I18" s="6" t="s">
        <v>20</v>
      </c>
      <c r="J18" s="6" t="s">
        <v>195</v>
      </c>
      <c r="K18" s="6" t="s">
        <v>45</v>
      </c>
      <c r="L18" s="6" t="s">
        <v>25</v>
      </c>
      <c r="M18" s="6" t="s">
        <v>22</v>
      </c>
    </row>
    <row r="19" ht="27" customHeight="1" spans="1:1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ht="27" customHeight="1" spans="1:13">
      <c r="A20" s="16" t="s">
        <v>33</v>
      </c>
      <c r="B20" s="17"/>
      <c r="C20" s="17"/>
      <c r="D20" s="17"/>
      <c r="E20" s="17">
        <f>COUNTIF(D10:D18,"Y")</f>
        <v>2</v>
      </c>
      <c r="F20" s="17"/>
      <c r="G20" s="17"/>
      <c r="H20" s="17">
        <f>COUNT(H10:H18)</f>
        <v>9</v>
      </c>
      <c r="I20" s="6"/>
      <c r="J20" s="6"/>
      <c r="K20" s="6"/>
      <c r="L20" s="17"/>
      <c r="M20" s="17">
        <f>COUNTIF(L10:L39,"是")</f>
        <v>8</v>
      </c>
    </row>
    <row r="21" ht="27" customHeight="1" spans="1:13">
      <c r="A21" s="6" t="s">
        <v>174</v>
      </c>
      <c r="B21" s="6" t="s">
        <v>196</v>
      </c>
      <c r="C21" s="8" t="s">
        <v>197</v>
      </c>
      <c r="D21" s="19" t="s">
        <v>16</v>
      </c>
      <c r="E21" s="9" t="s">
        <v>198</v>
      </c>
      <c r="F21" s="6" t="s">
        <v>198</v>
      </c>
      <c r="G21" s="8" t="s">
        <v>23</v>
      </c>
      <c r="H21" s="6">
        <v>2</v>
      </c>
      <c r="I21" s="6"/>
      <c r="J21" s="6"/>
      <c r="K21" s="6"/>
      <c r="L21" s="8" t="s">
        <v>25</v>
      </c>
      <c r="M21" s="6" t="s">
        <v>22</v>
      </c>
    </row>
    <row r="22" ht="27" customHeight="1" spans="1:13">
      <c r="A22" s="6" t="s">
        <v>174</v>
      </c>
      <c r="B22" s="6" t="s">
        <v>196</v>
      </c>
      <c r="C22" s="8" t="s">
        <v>197</v>
      </c>
      <c r="D22" s="42"/>
      <c r="E22" s="45"/>
      <c r="F22" s="46" t="s">
        <v>199</v>
      </c>
      <c r="G22" s="6"/>
      <c r="H22" s="6">
        <v>2</v>
      </c>
      <c r="I22" s="6"/>
      <c r="J22" s="6"/>
      <c r="K22" s="6"/>
      <c r="L22" s="8" t="s">
        <v>25</v>
      </c>
      <c r="M22" s="6" t="s">
        <v>22</v>
      </c>
    </row>
    <row r="23" ht="27" customHeight="1" spans="1:13">
      <c r="A23" s="6" t="s">
        <v>174</v>
      </c>
      <c r="B23" s="6" t="s">
        <v>196</v>
      </c>
      <c r="C23" s="6" t="s">
        <v>200</v>
      </c>
      <c r="D23" s="19" t="s">
        <v>16</v>
      </c>
      <c r="E23" s="47" t="s">
        <v>201</v>
      </c>
      <c r="F23" s="47" t="s">
        <v>201</v>
      </c>
      <c r="G23" s="8" t="s">
        <v>23</v>
      </c>
      <c r="H23" s="6">
        <v>2</v>
      </c>
      <c r="I23" s="6"/>
      <c r="J23" s="6"/>
      <c r="K23" s="6"/>
      <c r="L23" s="8" t="s">
        <v>25</v>
      </c>
      <c r="M23" s="6" t="s">
        <v>22</v>
      </c>
    </row>
    <row r="24" ht="27" customHeight="1" spans="1:13">
      <c r="A24" s="6" t="s">
        <v>174</v>
      </c>
      <c r="B24" s="6" t="s">
        <v>196</v>
      </c>
      <c r="C24" s="6" t="s">
        <v>200</v>
      </c>
      <c r="D24" s="42"/>
      <c r="E24" s="47"/>
      <c r="F24" s="47" t="s">
        <v>202</v>
      </c>
      <c r="G24" s="8" t="s">
        <v>66</v>
      </c>
      <c r="H24" s="6">
        <v>2</v>
      </c>
      <c r="I24" s="6"/>
      <c r="J24" s="6"/>
      <c r="K24" s="6"/>
      <c r="L24" s="8" t="s">
        <v>21</v>
      </c>
      <c r="M24" s="6" t="s">
        <v>22</v>
      </c>
    </row>
    <row r="25" ht="27" customHeight="1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27" customHeight="1" spans="1:13">
      <c r="A26" s="16" t="s">
        <v>33</v>
      </c>
      <c r="B26" s="17"/>
      <c r="C26" s="17"/>
      <c r="D26" s="17"/>
      <c r="E26" s="17">
        <f>COUNTIF(D21:D25,"Y")</f>
        <v>2</v>
      </c>
      <c r="F26" s="17"/>
      <c r="G26" s="17"/>
      <c r="H26" s="17">
        <f>COUNT(H21:H25)</f>
        <v>4</v>
      </c>
      <c r="I26" s="6"/>
      <c r="J26" s="6"/>
      <c r="K26" s="6"/>
      <c r="L26" s="17"/>
      <c r="M26" s="17">
        <f>COUNTIF(L21:L25,"是")</f>
        <v>3</v>
      </c>
    </row>
    <row r="27" ht="27" customHeight="1" spans="1:13">
      <c r="A27" s="6" t="s">
        <v>174</v>
      </c>
      <c r="B27" s="48" t="s">
        <v>203</v>
      </c>
      <c r="C27" s="48" t="s">
        <v>204</v>
      </c>
      <c r="D27" s="49" t="s">
        <v>16</v>
      </c>
      <c r="E27" s="50" t="s">
        <v>205</v>
      </c>
      <c r="F27" s="51" t="s">
        <v>205</v>
      </c>
      <c r="G27" s="52" t="s">
        <v>23</v>
      </c>
      <c r="H27" s="53">
        <v>2</v>
      </c>
      <c r="I27" s="50"/>
      <c r="J27" s="73"/>
      <c r="K27" s="24" t="s">
        <v>25</v>
      </c>
      <c r="L27" s="8" t="s">
        <v>25</v>
      </c>
      <c r="M27" s="6" t="s">
        <v>22</v>
      </c>
    </row>
    <row r="28" ht="27" customHeight="1" spans="1:13">
      <c r="A28" s="6" t="s">
        <v>174</v>
      </c>
      <c r="B28" s="54"/>
      <c r="C28" s="55"/>
      <c r="D28" s="56"/>
      <c r="E28" s="57"/>
      <c r="F28" s="51" t="s">
        <v>206</v>
      </c>
      <c r="G28" s="58"/>
      <c r="H28" s="53">
        <v>2</v>
      </c>
      <c r="I28" s="57"/>
      <c r="J28" s="74"/>
      <c r="K28" s="24" t="s">
        <v>21</v>
      </c>
      <c r="L28" s="8" t="s">
        <v>21</v>
      </c>
      <c r="M28" s="6" t="s">
        <v>22</v>
      </c>
    </row>
    <row r="29" ht="27" customHeight="1" spans="1:13">
      <c r="A29" s="6" t="s">
        <v>174</v>
      </c>
      <c r="B29" s="59" t="s">
        <v>203</v>
      </c>
      <c r="C29" s="60" t="s">
        <v>207</v>
      </c>
      <c r="D29" s="61" t="s">
        <v>16</v>
      </c>
      <c r="E29" s="62" t="s">
        <v>208</v>
      </c>
      <c r="F29" s="51" t="s">
        <v>208</v>
      </c>
      <c r="G29" s="63" t="s">
        <v>23</v>
      </c>
      <c r="H29" s="53">
        <v>6</v>
      </c>
      <c r="I29" s="57"/>
      <c r="J29" s="74"/>
      <c r="K29" s="24"/>
      <c r="L29" s="8" t="s">
        <v>25</v>
      </c>
      <c r="M29" s="6" t="s">
        <v>22</v>
      </c>
    </row>
    <row r="30" ht="27" customHeight="1" spans="1:13">
      <c r="A30" s="8" t="s">
        <v>174</v>
      </c>
      <c r="B30" s="59"/>
      <c r="C30" s="60"/>
      <c r="D30" s="61"/>
      <c r="E30" s="62"/>
      <c r="F30" s="11" t="s">
        <v>209</v>
      </c>
      <c r="G30" s="63"/>
      <c r="H30" s="53">
        <v>6</v>
      </c>
      <c r="I30" s="57"/>
      <c r="J30" s="74"/>
      <c r="K30" s="24"/>
      <c r="L30" s="8" t="s">
        <v>21</v>
      </c>
      <c r="M30" s="6" t="s">
        <v>22</v>
      </c>
    </row>
    <row r="31" ht="27" customHeight="1" spans="1:13">
      <c r="A31" s="8" t="s">
        <v>174</v>
      </c>
      <c r="B31" s="59"/>
      <c r="C31" s="60"/>
      <c r="D31" s="61"/>
      <c r="E31" s="62"/>
      <c r="F31" s="11" t="s">
        <v>210</v>
      </c>
      <c r="G31" s="63"/>
      <c r="H31" s="53">
        <v>6</v>
      </c>
      <c r="I31" s="57"/>
      <c r="J31" s="74"/>
      <c r="K31" s="24"/>
      <c r="L31" s="8" t="s">
        <v>21</v>
      </c>
      <c r="M31" s="6" t="s">
        <v>22</v>
      </c>
    </row>
    <row r="32" ht="27" customHeight="1" spans="1:13">
      <c r="A32" s="8" t="s">
        <v>174</v>
      </c>
      <c r="B32" s="59"/>
      <c r="C32" s="60"/>
      <c r="D32" s="61"/>
      <c r="E32" s="62"/>
      <c r="F32" s="64" t="s">
        <v>211</v>
      </c>
      <c r="G32" s="63"/>
      <c r="H32" s="53">
        <v>6</v>
      </c>
      <c r="I32" s="57"/>
      <c r="J32" s="74"/>
      <c r="K32" s="24"/>
      <c r="L32" s="8" t="s">
        <v>21</v>
      </c>
      <c r="M32" s="6" t="s">
        <v>22</v>
      </c>
    </row>
    <row r="33" ht="27" customHeight="1" spans="1:13">
      <c r="A33" s="8" t="s">
        <v>174</v>
      </c>
      <c r="B33" s="59"/>
      <c r="C33" s="60"/>
      <c r="D33" s="61"/>
      <c r="E33" s="62"/>
      <c r="F33" s="65" t="s">
        <v>212</v>
      </c>
      <c r="G33" s="63"/>
      <c r="H33" s="53">
        <v>6</v>
      </c>
      <c r="I33" s="57"/>
      <c r="J33" s="74"/>
      <c r="K33" s="24"/>
      <c r="L33" s="8" t="s">
        <v>21</v>
      </c>
      <c r="M33" s="6" t="s">
        <v>22</v>
      </c>
    </row>
    <row r="34" ht="27" customHeight="1" spans="1:13">
      <c r="A34" s="8" t="s">
        <v>174</v>
      </c>
      <c r="B34" s="59"/>
      <c r="C34" s="66"/>
      <c r="D34" s="56"/>
      <c r="E34" s="67"/>
      <c r="F34" s="65" t="s">
        <v>213</v>
      </c>
      <c r="G34" s="63"/>
      <c r="H34" s="53">
        <v>6</v>
      </c>
      <c r="I34" s="57"/>
      <c r="J34" s="74"/>
      <c r="K34" s="24"/>
      <c r="L34" s="8" t="s">
        <v>21</v>
      </c>
      <c r="M34" s="6" t="s">
        <v>22</v>
      </c>
    </row>
    <row r="35" ht="27" customHeight="1" spans="1:13">
      <c r="A35" s="6"/>
      <c r="B35" s="68"/>
      <c r="C35" s="55"/>
      <c r="D35" s="69"/>
      <c r="E35" s="70"/>
      <c r="F35" s="51"/>
      <c r="G35" s="71"/>
      <c r="H35" s="44"/>
      <c r="I35" s="70"/>
      <c r="J35" s="74"/>
      <c r="K35" s="24"/>
      <c r="L35" s="6"/>
      <c r="M35" s="6"/>
    </row>
    <row r="36" ht="27" customHeight="1" spans="1:13">
      <c r="A36" s="16" t="s">
        <v>33</v>
      </c>
      <c r="B36" s="6"/>
      <c r="C36" s="6"/>
      <c r="D36" s="6"/>
      <c r="E36" s="72">
        <f>COUNTIF(D27:D35,"Y")</f>
        <v>2</v>
      </c>
      <c r="F36" s="6"/>
      <c r="G36" s="6"/>
      <c r="H36" s="6">
        <f>COUNT(H27:H35)</f>
        <v>8</v>
      </c>
      <c r="I36" s="6"/>
      <c r="J36" s="6"/>
      <c r="K36" s="6"/>
      <c r="L36" s="6"/>
      <c r="M36" s="17">
        <f>COUNTIF(L27:L35,"是")</f>
        <v>2</v>
      </c>
    </row>
    <row r="37" ht="27" customHeight="1" spans="1:13">
      <c r="A37" s="6" t="s">
        <v>174</v>
      </c>
      <c r="B37" s="8" t="s">
        <v>214</v>
      </c>
      <c r="C37" s="6" t="s">
        <v>215</v>
      </c>
      <c r="D37" s="6" t="s">
        <v>16</v>
      </c>
      <c r="E37" s="6" t="s">
        <v>216</v>
      </c>
      <c r="F37" s="6" t="s">
        <v>217</v>
      </c>
      <c r="G37" s="6" t="s">
        <v>66</v>
      </c>
      <c r="H37" s="6">
        <v>3</v>
      </c>
      <c r="I37" s="6" t="s">
        <v>20</v>
      </c>
      <c r="J37" s="6"/>
      <c r="K37" s="6"/>
      <c r="L37" s="6" t="s">
        <v>21</v>
      </c>
      <c r="M37" s="6" t="s">
        <v>22</v>
      </c>
    </row>
    <row r="38" ht="27" customHeight="1" spans="1:13">
      <c r="A38" s="6" t="s">
        <v>174</v>
      </c>
      <c r="B38" s="8" t="s">
        <v>214</v>
      </c>
      <c r="C38" s="6" t="s">
        <v>215</v>
      </c>
      <c r="D38" s="6"/>
      <c r="E38" s="6"/>
      <c r="F38" s="6" t="s">
        <v>218</v>
      </c>
      <c r="G38" s="6" t="s">
        <v>62</v>
      </c>
      <c r="H38" s="6">
        <v>3</v>
      </c>
      <c r="I38" s="6" t="s">
        <v>41</v>
      </c>
      <c r="J38" s="6"/>
      <c r="K38" s="6"/>
      <c r="L38" s="6" t="s">
        <v>21</v>
      </c>
      <c r="M38" s="6" t="s">
        <v>22</v>
      </c>
    </row>
    <row r="39" ht="27" customHeight="1" spans="1:13">
      <c r="A39" s="6" t="s">
        <v>174</v>
      </c>
      <c r="B39" s="8" t="s">
        <v>214</v>
      </c>
      <c r="C39" s="6" t="s">
        <v>215</v>
      </c>
      <c r="D39" s="6"/>
      <c r="E39" s="6"/>
      <c r="F39" s="6" t="s">
        <v>216</v>
      </c>
      <c r="G39" s="6" t="s">
        <v>23</v>
      </c>
      <c r="H39" s="6">
        <v>3</v>
      </c>
      <c r="I39" s="6" t="s">
        <v>20</v>
      </c>
      <c r="J39" s="6" t="s">
        <v>90</v>
      </c>
      <c r="K39" s="6" t="s">
        <v>53</v>
      </c>
      <c r="L39" s="6" t="s">
        <v>25</v>
      </c>
      <c r="M39" s="6" t="s">
        <v>22</v>
      </c>
    </row>
    <row r="40" ht="27" customHeight="1" spans="1:13">
      <c r="A40" s="16"/>
      <c r="B40" s="6"/>
      <c r="C40" s="6"/>
      <c r="D40" s="6"/>
      <c r="E40" s="72"/>
      <c r="F40" s="6"/>
      <c r="G40" s="6"/>
      <c r="H40" s="6"/>
      <c r="I40" s="6"/>
      <c r="J40" s="6"/>
      <c r="K40" s="6"/>
      <c r="L40" s="6"/>
      <c r="M40" s="17"/>
    </row>
    <row r="41" ht="27" customHeight="1" spans="1:13">
      <c r="A41" s="16" t="s">
        <v>33</v>
      </c>
      <c r="B41" s="6"/>
      <c r="C41" s="6"/>
      <c r="D41" s="6"/>
      <c r="E41" s="72">
        <f>COUNTIF(D37:D40,"Y")</f>
        <v>1</v>
      </c>
      <c r="F41" s="6"/>
      <c r="G41" s="6"/>
      <c r="H41" s="6">
        <f>COUNT(H37:H40)</f>
        <v>3</v>
      </c>
      <c r="I41" s="6"/>
      <c r="J41" s="6"/>
      <c r="K41" s="6"/>
      <c r="L41" s="6"/>
      <c r="M41" s="17">
        <f>COUNTIF(L37:L40,"是")</f>
        <v>1</v>
      </c>
    </row>
    <row r="42" ht="27" customHeight="1" spans="1:13">
      <c r="A42" s="16"/>
      <c r="B42" s="6"/>
      <c r="C42" s="6"/>
      <c r="D42" s="6"/>
      <c r="E42" s="72"/>
      <c r="F42" s="6"/>
      <c r="G42" s="6"/>
      <c r="H42" s="6"/>
      <c r="I42" s="6"/>
      <c r="J42" s="6"/>
      <c r="K42" s="6"/>
      <c r="L42" s="6"/>
      <c r="M42" s="17"/>
    </row>
    <row r="43" ht="27" customHeight="1" spans="1:13">
      <c r="A43" s="24" t="s">
        <v>82</v>
      </c>
      <c r="B43" s="24"/>
      <c r="C43" s="24"/>
      <c r="D43" s="24"/>
      <c r="E43" s="24">
        <f>E9+E20+E26+E36+E41</f>
        <v>10</v>
      </c>
      <c r="F43" s="24"/>
      <c r="G43" s="24"/>
      <c r="H43" s="24">
        <f>H9+H20+H26+H36+H41</f>
        <v>30</v>
      </c>
      <c r="I43" s="44"/>
      <c r="J43" s="44"/>
      <c r="K43" s="44"/>
      <c r="L43" s="24"/>
      <c r="M43" s="24">
        <f>M9+M20+M26+M36+M41</f>
        <v>17</v>
      </c>
    </row>
  </sheetData>
  <autoFilter xmlns:etc="http://www.wps.cn/officeDocument/2017/etCustomData" ref="A2:M43" etc:filterBottomFollowUsedRange="0">
    <extLst/>
  </autoFilter>
  <sortState ref="A2:R54">
    <sortCondition ref="B2" descending="1"/>
  </sortState>
  <mergeCells count="27">
    <mergeCell ref="A1:M1"/>
    <mergeCell ref="B27:B28"/>
    <mergeCell ref="B29:B34"/>
    <mergeCell ref="C27:C28"/>
    <mergeCell ref="C29:C34"/>
    <mergeCell ref="D3:D4"/>
    <mergeCell ref="D5:D6"/>
    <mergeCell ref="D7:D8"/>
    <mergeCell ref="D10:D13"/>
    <mergeCell ref="D14:D18"/>
    <mergeCell ref="D21:D22"/>
    <mergeCell ref="D23:D24"/>
    <mergeCell ref="D27:D28"/>
    <mergeCell ref="D29:D34"/>
    <mergeCell ref="D37:D39"/>
    <mergeCell ref="E3:E4"/>
    <mergeCell ref="E5:E6"/>
    <mergeCell ref="E7:E8"/>
    <mergeCell ref="E10:E13"/>
    <mergeCell ref="E14:E18"/>
    <mergeCell ref="E21:E22"/>
    <mergeCell ref="E23:E24"/>
    <mergeCell ref="E27:E28"/>
    <mergeCell ref="E29:E34"/>
    <mergeCell ref="E37:E39"/>
    <mergeCell ref="I27:I28"/>
    <mergeCell ref="J27:J2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T7" sqref="T7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219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4" t="s">
        <v>220</v>
      </c>
      <c r="B3" s="5" t="s">
        <v>221</v>
      </c>
      <c r="C3" s="4" t="s">
        <v>222</v>
      </c>
      <c r="D3" s="6" t="s">
        <v>16</v>
      </c>
      <c r="E3" s="7" t="s">
        <v>223</v>
      </c>
      <c r="F3" s="7" t="s">
        <v>223</v>
      </c>
      <c r="G3" s="8" t="s">
        <v>23</v>
      </c>
      <c r="H3" s="6">
        <v>1</v>
      </c>
      <c r="I3" s="6"/>
      <c r="J3" s="6"/>
      <c r="K3" s="6"/>
      <c r="L3" s="8" t="s">
        <v>21</v>
      </c>
      <c r="M3" s="8" t="s">
        <v>22</v>
      </c>
    </row>
    <row r="4" ht="27" customHeight="1" spans="1:13">
      <c r="A4" s="4" t="s">
        <v>220</v>
      </c>
      <c r="B4" s="9" t="s">
        <v>221</v>
      </c>
      <c r="C4" s="9" t="s">
        <v>224</v>
      </c>
      <c r="D4" s="6" t="s">
        <v>16</v>
      </c>
      <c r="E4" s="10" t="s">
        <v>225</v>
      </c>
      <c r="F4" s="11" t="s">
        <v>226</v>
      </c>
      <c r="G4" s="8" t="s">
        <v>66</v>
      </c>
      <c r="H4" s="6">
        <v>3</v>
      </c>
      <c r="I4" s="6"/>
      <c r="J4" s="6"/>
      <c r="K4" s="6"/>
      <c r="L4" s="8" t="s">
        <v>25</v>
      </c>
      <c r="M4" s="8" t="s">
        <v>22</v>
      </c>
    </row>
    <row r="5" ht="27" customHeight="1" spans="1:13">
      <c r="A5" s="4" t="s">
        <v>220</v>
      </c>
      <c r="B5" s="9" t="s">
        <v>221</v>
      </c>
      <c r="C5" s="9" t="s">
        <v>224</v>
      </c>
      <c r="D5" s="6"/>
      <c r="E5" s="12"/>
      <c r="F5" s="11" t="s">
        <v>227</v>
      </c>
      <c r="G5" s="13" t="s">
        <v>228</v>
      </c>
      <c r="H5" s="6">
        <v>3</v>
      </c>
      <c r="I5" s="6"/>
      <c r="J5" s="6"/>
      <c r="K5" s="6"/>
      <c r="L5" s="8" t="s">
        <v>21</v>
      </c>
      <c r="M5" s="8" t="s">
        <v>22</v>
      </c>
    </row>
    <row r="6" ht="27" customHeight="1" spans="1:13">
      <c r="A6" s="4" t="s">
        <v>220</v>
      </c>
      <c r="B6" s="9" t="s">
        <v>221</v>
      </c>
      <c r="C6" s="9" t="s">
        <v>224</v>
      </c>
      <c r="D6" s="6"/>
      <c r="E6" s="14"/>
      <c r="F6" s="6" t="s">
        <v>225</v>
      </c>
      <c r="G6" s="8" t="s">
        <v>23</v>
      </c>
      <c r="H6" s="6">
        <v>3</v>
      </c>
      <c r="I6" s="6"/>
      <c r="J6" s="6"/>
      <c r="K6" s="6"/>
      <c r="L6" s="8" t="s">
        <v>21</v>
      </c>
      <c r="M6" s="8" t="s">
        <v>22</v>
      </c>
    </row>
    <row r="7" ht="27" customHeight="1" spans="1:13">
      <c r="A7" s="6"/>
      <c r="B7" s="6"/>
      <c r="C7" s="6"/>
      <c r="D7" s="15"/>
      <c r="E7" s="6"/>
      <c r="F7" s="6"/>
      <c r="G7" s="6"/>
      <c r="H7" s="6"/>
      <c r="I7" s="6"/>
      <c r="J7" s="6"/>
      <c r="K7" s="6"/>
      <c r="L7" s="6"/>
      <c r="M7" s="6"/>
    </row>
    <row r="8" ht="27" customHeight="1" spans="1:13">
      <c r="A8" s="16" t="s">
        <v>33</v>
      </c>
      <c r="B8" s="17"/>
      <c r="C8" s="17"/>
      <c r="D8" s="18"/>
      <c r="E8" s="17">
        <f>COUNTIF(D3:D7,"Y")</f>
        <v>2</v>
      </c>
      <c r="F8" s="17"/>
      <c r="G8" s="17"/>
      <c r="H8" s="17">
        <f>COUNT(H3:H7)</f>
        <v>4</v>
      </c>
      <c r="I8" s="17"/>
      <c r="J8" s="17"/>
      <c r="K8" s="17"/>
      <c r="L8" s="17"/>
      <c r="M8" s="17">
        <f>COUNTIF(L3:L7,"是")</f>
        <v>1</v>
      </c>
    </row>
    <row r="9" ht="27" customHeight="1" spans="1:13">
      <c r="A9" s="4" t="s">
        <v>220</v>
      </c>
      <c r="B9" s="6" t="s">
        <v>229</v>
      </c>
      <c r="C9" s="6" t="s">
        <v>230</v>
      </c>
      <c r="D9" s="19" t="s">
        <v>16</v>
      </c>
      <c r="E9" s="7" t="s">
        <v>231</v>
      </c>
      <c r="F9" s="20" t="s">
        <v>231</v>
      </c>
      <c r="G9" s="8" t="s">
        <v>23</v>
      </c>
      <c r="H9" s="6">
        <v>3</v>
      </c>
      <c r="I9" s="6"/>
      <c r="J9" s="6"/>
      <c r="K9" s="6"/>
      <c r="L9" s="8" t="s">
        <v>25</v>
      </c>
      <c r="M9" s="8" t="s">
        <v>22</v>
      </c>
    </row>
    <row r="10" ht="27" customHeight="1" spans="1:13">
      <c r="A10" s="4" t="s">
        <v>220</v>
      </c>
      <c r="B10" s="6" t="s">
        <v>229</v>
      </c>
      <c r="C10" s="6" t="s">
        <v>230</v>
      </c>
      <c r="D10" s="21"/>
      <c r="E10" s="7"/>
      <c r="F10" s="7" t="s">
        <v>232</v>
      </c>
      <c r="G10" s="8" t="s">
        <v>110</v>
      </c>
      <c r="H10" s="6">
        <v>3</v>
      </c>
      <c r="I10" s="6"/>
      <c r="J10" s="6"/>
      <c r="K10" s="6"/>
      <c r="L10" s="8" t="s">
        <v>21</v>
      </c>
      <c r="M10" s="8" t="s">
        <v>22</v>
      </c>
    </row>
    <row r="11" ht="27" customHeight="1" spans="1:13">
      <c r="A11" s="4" t="s">
        <v>220</v>
      </c>
      <c r="B11" s="6" t="s">
        <v>229</v>
      </c>
      <c r="C11" s="6" t="s">
        <v>230</v>
      </c>
      <c r="D11" s="21"/>
      <c r="E11" s="7"/>
      <c r="F11" s="22" t="s">
        <v>233</v>
      </c>
      <c r="G11" s="8" t="s">
        <v>133</v>
      </c>
      <c r="H11" s="6">
        <v>3</v>
      </c>
      <c r="I11" s="6"/>
      <c r="J11" s="6"/>
      <c r="K11" s="6"/>
      <c r="L11" s="8" t="s">
        <v>21</v>
      </c>
      <c r="M11" s="8" t="s">
        <v>22</v>
      </c>
    </row>
    <row r="12" ht="27" customHeight="1" spans="1:13">
      <c r="A12" s="4" t="s">
        <v>220</v>
      </c>
      <c r="B12" s="6" t="s">
        <v>229</v>
      </c>
      <c r="C12" s="6" t="s">
        <v>234</v>
      </c>
      <c r="D12" s="6" t="s">
        <v>16</v>
      </c>
      <c r="E12" s="7" t="s">
        <v>235</v>
      </c>
      <c r="F12" s="23" t="s">
        <v>235</v>
      </c>
      <c r="G12" s="8" t="s">
        <v>23</v>
      </c>
      <c r="H12" s="6">
        <v>2</v>
      </c>
      <c r="I12" s="6"/>
      <c r="J12" s="6"/>
      <c r="K12" s="6"/>
      <c r="L12" s="8" t="s">
        <v>25</v>
      </c>
      <c r="M12" s="8" t="s">
        <v>22</v>
      </c>
    </row>
    <row r="13" ht="27" customHeight="1" spans="1:13">
      <c r="A13" s="4" t="s">
        <v>220</v>
      </c>
      <c r="B13" s="6" t="s">
        <v>229</v>
      </c>
      <c r="C13" s="6" t="s">
        <v>234</v>
      </c>
      <c r="D13" s="6"/>
      <c r="E13" s="7"/>
      <c r="F13" s="7" t="s">
        <v>236</v>
      </c>
      <c r="G13" s="8" t="s">
        <v>110</v>
      </c>
      <c r="H13" s="6">
        <v>2</v>
      </c>
      <c r="I13" s="6"/>
      <c r="J13" s="6"/>
      <c r="K13" s="6"/>
      <c r="L13" s="8" t="s">
        <v>21</v>
      </c>
      <c r="M13" s="8" t="s">
        <v>22</v>
      </c>
    </row>
    <row r="14" ht="27" customHeight="1" spans="1:13">
      <c r="A14" s="6"/>
      <c r="B14" s="6"/>
      <c r="C14" s="6"/>
      <c r="D14" s="15"/>
      <c r="E14" s="6"/>
      <c r="F14" s="6"/>
      <c r="G14" s="6"/>
      <c r="H14" s="6"/>
      <c r="I14" s="6"/>
      <c r="J14" s="6"/>
      <c r="K14" s="6"/>
      <c r="L14" s="6"/>
      <c r="M14" s="6"/>
    </row>
    <row r="15" ht="27" customHeight="1" spans="1:13">
      <c r="A15" s="24" t="s">
        <v>33</v>
      </c>
      <c r="B15" s="24"/>
      <c r="C15" s="24"/>
      <c r="D15" s="24"/>
      <c r="E15" s="24">
        <f>COUNTIF(D9:D14,"Y")</f>
        <v>2</v>
      </c>
      <c r="F15" s="24"/>
      <c r="G15" s="24"/>
      <c r="H15" s="24">
        <f>COUNT(H9:H14)</f>
        <v>5</v>
      </c>
      <c r="I15" s="24"/>
      <c r="J15" s="24"/>
      <c r="K15" s="24"/>
      <c r="L15" s="24"/>
      <c r="M15" s="24">
        <f>COUNTIF(L9:L14,"是")</f>
        <v>2</v>
      </c>
    </row>
    <row r="16" ht="27" customHeight="1" spans="1:13">
      <c r="A16" s="4" t="s">
        <v>220</v>
      </c>
      <c r="B16" s="25" t="s">
        <v>237</v>
      </c>
      <c r="C16" s="25" t="s">
        <v>238</v>
      </c>
      <c r="D16" s="26" t="s">
        <v>16</v>
      </c>
      <c r="E16" s="27" t="s">
        <v>239</v>
      </c>
      <c r="F16" s="28" t="s">
        <v>239</v>
      </c>
      <c r="G16" s="8" t="s">
        <v>23</v>
      </c>
      <c r="H16" s="25">
        <v>3</v>
      </c>
      <c r="I16" s="25"/>
      <c r="J16" s="25"/>
      <c r="K16" s="25"/>
      <c r="L16" s="8" t="s">
        <v>25</v>
      </c>
      <c r="M16" s="8" t="s">
        <v>22</v>
      </c>
    </row>
    <row r="17" ht="27" customHeight="1" spans="1:13">
      <c r="A17" s="4" t="s">
        <v>220</v>
      </c>
      <c r="B17" s="25" t="s">
        <v>237</v>
      </c>
      <c r="C17" s="25" t="s">
        <v>238</v>
      </c>
      <c r="D17" s="29"/>
      <c r="E17" s="30"/>
      <c r="F17" s="31" t="s">
        <v>240</v>
      </c>
      <c r="G17" s="11" t="s">
        <v>241</v>
      </c>
      <c r="H17" s="25">
        <v>3</v>
      </c>
      <c r="I17" s="25"/>
      <c r="J17" s="25"/>
      <c r="K17" s="25"/>
      <c r="L17" s="8" t="s">
        <v>21</v>
      </c>
      <c r="M17" s="8" t="s">
        <v>22</v>
      </c>
    </row>
    <row r="18" ht="27" customHeight="1" spans="1:13">
      <c r="A18" s="4" t="s">
        <v>220</v>
      </c>
      <c r="B18" s="25" t="s">
        <v>237</v>
      </c>
      <c r="C18" s="25" t="s">
        <v>238</v>
      </c>
      <c r="D18" s="32"/>
      <c r="E18" s="33"/>
      <c r="F18" s="31" t="s">
        <v>242</v>
      </c>
      <c r="G18" s="11" t="s">
        <v>243</v>
      </c>
      <c r="H18" s="25">
        <v>3</v>
      </c>
      <c r="I18" s="25"/>
      <c r="J18" s="25"/>
      <c r="K18" s="25"/>
      <c r="L18" s="8" t="s">
        <v>21</v>
      </c>
      <c r="M18" s="8" t="s">
        <v>22</v>
      </c>
    </row>
    <row r="19" ht="27" customHeight="1" spans="1:13">
      <c r="A19" s="8" t="s">
        <v>220</v>
      </c>
      <c r="B19" s="25" t="s">
        <v>237</v>
      </c>
      <c r="C19" s="25" t="s">
        <v>238</v>
      </c>
      <c r="D19" s="26" t="s">
        <v>16</v>
      </c>
      <c r="E19" s="34" t="s">
        <v>244</v>
      </c>
      <c r="F19" s="35" t="s">
        <v>244</v>
      </c>
      <c r="G19" s="11" t="s">
        <v>23</v>
      </c>
      <c r="H19" s="25">
        <v>2</v>
      </c>
      <c r="I19" s="34" t="s">
        <v>244</v>
      </c>
      <c r="J19" s="25"/>
      <c r="K19" s="7" t="s">
        <v>25</v>
      </c>
      <c r="L19" s="8" t="s">
        <v>25</v>
      </c>
      <c r="M19" s="25" t="s">
        <v>245</v>
      </c>
    </row>
    <row r="20" ht="27" customHeight="1" spans="1:13">
      <c r="A20" s="8" t="s">
        <v>220</v>
      </c>
      <c r="B20" s="25" t="s">
        <v>237</v>
      </c>
      <c r="C20" s="25" t="s">
        <v>238</v>
      </c>
      <c r="D20" s="32"/>
      <c r="E20" s="36"/>
      <c r="F20" s="31" t="s">
        <v>246</v>
      </c>
      <c r="G20" s="31" t="s">
        <v>228</v>
      </c>
      <c r="H20" s="25">
        <v>2</v>
      </c>
      <c r="I20" s="36"/>
      <c r="J20" s="25"/>
      <c r="K20" s="25" t="s">
        <v>21</v>
      </c>
      <c r="L20" s="8" t="s">
        <v>21</v>
      </c>
      <c r="M20" s="25" t="s">
        <v>245</v>
      </c>
    </row>
    <row r="21" ht="27" customHeight="1" spans="1:13">
      <c r="A21" s="8" t="s">
        <v>220</v>
      </c>
      <c r="B21" s="13" t="s">
        <v>237</v>
      </c>
      <c r="C21" s="25" t="s">
        <v>247</v>
      </c>
      <c r="D21" s="26" t="s">
        <v>16</v>
      </c>
      <c r="E21" s="10" t="s">
        <v>248</v>
      </c>
      <c r="F21" s="13" t="s">
        <v>248</v>
      </c>
      <c r="G21" s="13" t="s">
        <v>23</v>
      </c>
      <c r="H21" s="25">
        <v>3</v>
      </c>
      <c r="I21" s="25"/>
      <c r="J21" s="25"/>
      <c r="K21" s="25"/>
      <c r="L21" s="25" t="s">
        <v>25</v>
      </c>
      <c r="M21" s="8" t="s">
        <v>22</v>
      </c>
    </row>
    <row r="22" ht="27" customHeight="1" spans="1:13">
      <c r="A22" s="8" t="s">
        <v>220</v>
      </c>
      <c r="B22" s="13" t="s">
        <v>237</v>
      </c>
      <c r="C22" s="25" t="s">
        <v>247</v>
      </c>
      <c r="D22" s="29"/>
      <c r="E22" s="37"/>
      <c r="F22" s="13" t="s">
        <v>249</v>
      </c>
      <c r="G22" s="13" t="s">
        <v>66</v>
      </c>
      <c r="H22" s="25">
        <v>3</v>
      </c>
      <c r="I22" s="25"/>
      <c r="J22" s="25"/>
      <c r="K22" s="25"/>
      <c r="L22" s="25" t="s">
        <v>21</v>
      </c>
      <c r="M22" s="8" t="s">
        <v>22</v>
      </c>
    </row>
    <row r="23" ht="27" customHeight="1" spans="1:13">
      <c r="A23" s="8" t="s">
        <v>220</v>
      </c>
      <c r="B23" s="13" t="s">
        <v>237</v>
      </c>
      <c r="C23" s="25" t="s">
        <v>247</v>
      </c>
      <c r="D23" s="32"/>
      <c r="E23" s="38"/>
      <c r="F23" s="13" t="s">
        <v>250</v>
      </c>
      <c r="G23" s="13" t="s">
        <v>251</v>
      </c>
      <c r="H23" s="25">
        <v>3</v>
      </c>
      <c r="I23" s="25"/>
      <c r="J23" s="25"/>
      <c r="K23" s="25"/>
      <c r="L23" s="25" t="s">
        <v>21</v>
      </c>
      <c r="M23" s="8" t="s">
        <v>22</v>
      </c>
    </row>
    <row r="24" ht="27" customHeight="1" spans="1:1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ht="27" customHeight="1" spans="1:13">
      <c r="A25" s="24" t="s">
        <v>33</v>
      </c>
      <c r="B25" s="24"/>
      <c r="C25" s="24"/>
      <c r="D25" s="24"/>
      <c r="E25" s="24">
        <f>COUNTIF(D16:D24,"Y")</f>
        <v>3</v>
      </c>
      <c r="F25" s="24"/>
      <c r="G25" s="24"/>
      <c r="H25" s="24">
        <f>COUNT(H16:H24)</f>
        <v>8</v>
      </c>
      <c r="I25" s="24"/>
      <c r="J25" s="24"/>
      <c r="K25" s="24"/>
      <c r="L25" s="24"/>
      <c r="M25" s="24">
        <f>COUNTIF(L16:L24,"是")</f>
        <v>3</v>
      </c>
    </row>
    <row r="26" ht="27" customHeight="1" spans="1:1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ht="27" customHeight="1" spans="1:13">
      <c r="A27" s="24" t="s">
        <v>82</v>
      </c>
      <c r="B27" s="24"/>
      <c r="C27" s="24"/>
      <c r="D27" s="24"/>
      <c r="E27" s="24">
        <f>E8+E15+E25</f>
        <v>7</v>
      </c>
      <c r="F27" s="24"/>
      <c r="G27" s="24"/>
      <c r="H27" s="24">
        <f>H8+H15+H25</f>
        <v>17</v>
      </c>
      <c r="I27" s="24"/>
      <c r="J27" s="24"/>
      <c r="K27" s="24"/>
      <c r="L27" s="24"/>
      <c r="M27" s="24">
        <f>M8+M15</f>
        <v>3</v>
      </c>
    </row>
  </sheetData>
  <autoFilter xmlns:etc="http://www.wps.cn/officeDocument/2017/etCustomData" ref="A2:M6" etc:filterBottomFollowUsedRange="0">
    <extLst/>
  </autoFilter>
  <mergeCells count="14">
    <mergeCell ref="A1:M1"/>
    <mergeCell ref="D4:D6"/>
    <mergeCell ref="D9:D11"/>
    <mergeCell ref="D12:D13"/>
    <mergeCell ref="D16:D18"/>
    <mergeCell ref="D19:D20"/>
    <mergeCell ref="D21:D23"/>
    <mergeCell ref="E4:E6"/>
    <mergeCell ref="E9:E11"/>
    <mergeCell ref="E12:E13"/>
    <mergeCell ref="E16:E18"/>
    <mergeCell ref="E19:E20"/>
    <mergeCell ref="E21:E23"/>
    <mergeCell ref="I19:I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2025-04-14T00:12:11Z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